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tabRatio="749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.4" sheetId="18" r:id="rId18"/>
    <sheet name="4,5" sheetId="19" r:id="rId19"/>
    <sheet name="4.6." sheetId="20" r:id="rId20"/>
    <sheet name="4.7." sheetId="21" r:id="rId21"/>
    <sheet name="4.8." sheetId="22" r:id="rId22"/>
    <sheet name="4.9." sheetId="23" r:id="rId23"/>
  </sheets>
  <definedNames>
    <definedName name="_xlnm._FilterDatabase" localSheetId="9" hidden="1">'3.1 по ц. п. ниже 35 кВ'!$A$4:$H$26</definedName>
    <definedName name="_xlnm.Print_Area" localSheetId="2">'1.3'!$A$1:$F$16</definedName>
    <definedName name="_xlnm.Print_Area" localSheetId="3">'1.4'!$A$1:$F$15</definedName>
    <definedName name="_xlnm.Print_Area" localSheetId="4">'2.1'!$A$1:$E$27</definedName>
    <definedName name="_xlnm.Print_Area" localSheetId="5">'2.2'!$A$1:$T$7</definedName>
    <definedName name="_xlnm.Print_Area" localSheetId="8">'3.1 по ц. п. 35 кВ и выше'!$A$1:$J$8</definedName>
    <definedName name="_xlnm.Print_Area" localSheetId="9">'3.1 по ц. п. ниже 35 кВ'!$A$1:$H$28</definedName>
    <definedName name="_xlnm.Print_Area" localSheetId="13">'3.5'!$A$1:$K$21</definedName>
    <definedName name="_xlnm.Print_Area" localSheetId="18">'4,5'!$A$1:$AA$6</definedName>
  </definedNames>
  <calcPr fullCalcOnLoad="1"/>
</workbook>
</file>

<file path=xl/sharedStrings.xml><?xml version="1.0" encoding="utf-8"?>
<sst xmlns="http://schemas.openxmlformats.org/spreadsheetml/2006/main" count="768" uniqueCount="304">
  <si>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</si>
  <si>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</si>
  <si>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</si>
  <si>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</si>
  <si>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</si>
  <si>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</si>
  <si>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</si>
  <si>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</si>
  <si>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</si>
  <si>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</si>
  <si>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</si>
  <si>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</si>
  <si>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</si>
  <si>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</si>
  <si>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</si>
  <si>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</si>
  <si>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</si>
  <si>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</si>
  <si>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</si>
  <si>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</si>
  <si>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</si>
  <si>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</si>
  <si>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</si>
  <si>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</si>
  <si>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</si>
  <si>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</si>
  <si>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</si>
  <si>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</si>
  <si>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</si>
  <si>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</si>
  <si>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</si>
  <si>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</si>
  <si>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</si>
  <si>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</si>
  <si>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</si>
  <si>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</si>
  <si>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</si>
  <si>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</si>
  <si>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</si>
  <si>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</si>
  <si>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</si>
  <si>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</si>
  <si>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</si>
  <si>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</si>
  <si>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</si>
  <si>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</si>
  <si>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</si>
  <si>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</si>
  <si>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</si>
  <si>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</si>
  <si>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</si>
  <si>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</si>
  <si>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</si>
  <si>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</si>
  <si>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</si>
  <si>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</si>
  <si>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</si>
  <si>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</si>
  <si>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</si>
  <si>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</si>
  <si>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</si>
  <si>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</si>
  <si>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</si>
  <si>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</si>
  <si>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</si>
  <si>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</si>
  <si>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</si>
  <si>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</si>
  <si>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</si>
  <si>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</si>
  <si>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</si>
  <si>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</si>
  <si>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</si>
  <si>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</si>
  <si>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</si>
  <si>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</si>
  <si>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</si>
  <si>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</si>
  <si>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</si>
  <si>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</si>
  <si>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</si>
  <si>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</si>
  <si>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</si>
  <si>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</si>
  <si>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</si>
  <si>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</si>
  <si>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</si>
  <si>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</si>
  <si>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</si>
  <si>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</si>
  <si>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</si>
  <si>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</si>
  <si>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</si>
  <si>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</si>
  <si>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</si>
  <si>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</si>
  <si>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</si>
  <si>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</si>
  <si>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</si>
  <si>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</si>
  <si>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</si>
  <si>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</si>
  <si>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</si>
  <si>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</si>
  <si>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</si>
  <si>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</si>
  <si>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</si>
  <si>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</si>
  <si>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</si>
  <si>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</si>
  <si>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</si>
  <si>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</si>
  <si>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</si>
  <si>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</si>
  <si>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</si>
  <si>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</si>
  <si>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</si>
  <si>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</si>
  <si>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ТМ</t>
  </si>
  <si>
    <t>КТП-2</t>
  </si>
  <si>
    <t>КТП-3</t>
  </si>
  <si>
    <t>КТП-6</t>
  </si>
  <si>
    <t>Итого:</t>
  </si>
  <si>
    <t>КТП-1</t>
  </si>
  <si>
    <t>КТП-4</t>
  </si>
  <si>
    <t>КТП-5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</si>
  <si>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</si>
  <si>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</si>
  <si>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</si>
  <si>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</si>
  <si>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</si>
  <si>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</si>
  <si>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</si>
  <si>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</si>
  <si>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</si>
  <si>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</si>
  <si>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</si>
  <si>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</si>
  <si>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</si>
  <si>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</si>
  <si>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</si>
  <si>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</si>
  <si>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</si>
  <si>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</si>
  <si>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</si>
  <si>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</si>
  <si>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</si>
  <si>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</si>
  <si>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</si>
  <si>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</si>
  <si>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</si>
  <si>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</si>
  <si>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</si>
  <si>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</si>
  <si>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</si>
  <si>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</si>
  <si>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</si>
  <si>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</si>
  <si>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</si>
  <si>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</si>
  <si>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</si>
  <si>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</si>
  <si>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</si>
  <si>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</si>
  <si>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</si>
  <si>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</si>
  <si>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</si>
  <si>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</si>
  <si>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</si>
  <si>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</si>
  <si>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</si>
  <si>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</si>
  <si>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</si>
  <si>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</si>
  <si>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</si>
  <si>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</si>
  <si>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</si>
  <si>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</si>
  <si>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</si>
  <si>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</si>
  <si>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</si>
  <si>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</si>
  <si>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</si>
  <si>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</si>
  <si>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</si>
  <si>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</si>
  <si>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</si>
  <si>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</si>
  <si>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</si>
  <si>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</si>
  <si>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Чайковский</t>
  </si>
  <si>
    <t>г. Чайковский, ул. Шлюзовая, д. 1/1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</si>
  <si>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</si>
  <si>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</si>
  <si>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</si>
  <si>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</si>
  <si>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</si>
  <si>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</si>
  <si>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</si>
  <si>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</si>
  <si>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</si>
  <si>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</si>
  <si>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</si>
  <si>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</si>
  <si>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</si>
  <si>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</si>
  <si>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</si>
  <si>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</si>
  <si>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Все остальное рассчитывается
по приказам министерства энергетики, ЖКХ и государственного регулирования тарифов УР от 27 мая 2016 г. №8/4, 8/5.</t>
  </si>
  <si>
    <t>Республика Удмуртия, Воткинский р-н, п. Волковский</t>
  </si>
  <si>
    <t>Республика Удмуртия, Воткинский р-н, п. Новый</t>
  </si>
  <si>
    <t>ЗТП-1</t>
  </si>
  <si>
    <t>ЗТП-2</t>
  </si>
  <si>
    <t>ЗТП-3</t>
  </si>
  <si>
    <t>ЗТП-4</t>
  </si>
  <si>
    <t>ООО "Коммунальные сети"                    пос. Новый</t>
  </si>
  <si>
    <t>ВЛ-110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</si>
  <si>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</si>
  <si>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</si>
  <si>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Произвелдены обходы и осмотры ВЛ-0,4-110 кВ , ТП,РП согласно графика обходов и осмотров.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</si>
  <si>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</si>
  <si>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</si>
  <si>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</si>
  <si>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Произведена проверка и ривизия  РЗиА на ПС "Прикамье-2"</t>
  </si>
  <si>
    <t>ТП-514</t>
  </si>
  <si>
    <t>КТП-7</t>
  </si>
  <si>
    <t>МКТП-8</t>
  </si>
  <si>
    <t>ТП-Золотые пески</t>
  </si>
  <si>
    <t>ТП-Варданян</t>
  </si>
  <si>
    <t>ТП-7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</si>
  <si>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</si>
  <si>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</si>
  <si>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</si>
  <si>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</si>
  <si>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</si>
  <si>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Критерии оценки удовлетворенности</t>
  </si>
  <si>
    <t xml:space="preserve">Оценка </t>
  </si>
  <si>
    <t>Оценка качества оказываемых услуг в течение последнего года</t>
  </si>
  <si>
    <t>хорошо</t>
  </si>
  <si>
    <t>удовл.</t>
  </si>
  <si>
    <t>плохо</t>
  </si>
  <si>
    <t>Оперативность принятия мер по обращениям</t>
  </si>
  <si>
    <t>Что не устраивает в деятельности компании</t>
  </si>
  <si>
    <t>Невежливое отношение</t>
  </si>
  <si>
    <t>Качество э/э</t>
  </si>
  <si>
    <t>Другое</t>
  </si>
  <si>
    <t>Доступность информации</t>
  </si>
  <si>
    <t>Общая степень удовлетворенности</t>
  </si>
  <si>
    <t>4.8. Мероприятия, выполняемые сетевой организацией в целях повышения качества обслуживания потребителей.</t>
  </si>
  <si>
    <t>Работа с потребителями услуг АО «ОРЭС-Прикамья» ведется в соответствии с требованиями к обслуживанию сетевыми организациями лиц, являющихся потребителями услуг.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</si>
  <si>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</si>
  <si>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</si>
  <si>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</si>
  <si>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</si>
  <si>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</si>
  <si>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</si>
  <si>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</si>
  <si>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</si>
  <si>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</si>
  <si>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</si>
  <si>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</si>
  <si>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</si>
  <si>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</si>
  <si>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</si>
  <si>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</si>
  <si>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</si>
  <si>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</si>
  <si>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</si>
  <si>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</si>
  <si>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</si>
  <si>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</si>
  <si>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</si>
  <si>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</si>
  <si>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</si>
  <si>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</si>
  <si>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</si>
  <si>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</si>
  <si>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</si>
  <si>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</si>
  <si>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</si>
  <si>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</si>
  <si>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2020год</t>
  </si>
  <si>
    <t>ПС "Прикамье-2" 110/6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</si>
  <si>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</si>
  <si>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</si>
  <si>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</si>
  <si>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</si>
  <si>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количество</t>
  </si>
  <si>
    <t>2021год</t>
  </si>
  <si>
    <t>(34241)4-39-14
(34241)2-11-67
(34241)2-12-66
(34241)4-79-19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</si>
  <si>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</si>
  <si>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В 2021 году в АО «ОРЭС-Прикамья» (Удмуртия) наибольшее число обращений зарегистрировано в категории «Коммерческий учет электрической энергии», количество которых составило 50.</t>
  </si>
  <si>
    <t>Обращений, содержащих жалобу, поступило 0.</t>
  </si>
  <si>
    <t xml:space="preserve">Обращений, содержащих заявку на оказание услуг зарегистрировано 9. </t>
  </si>
  <si>
    <t>В 2021 году посетителей офиса АО «ОРЭС-Прикамья» (Удмуртия)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очереди.</t>
  </si>
  <si>
    <t>В АО "ОРЭС-Прикамья" (Удмуртия) организованно постоянное анкетирование потребителей по оценочному листу в местах их обслуживания. Всего в 2021 году было опрошено 32 потребителя.</t>
  </si>
  <si>
    <t>Сводные результаты анкетирования потребителей услуг за 2021 год приведены в таблице</t>
  </si>
  <si>
    <t>Компетентность и грамотность сотрудников, культура общения</t>
  </si>
  <si>
    <t>Основой мероприятий, реализуемых Обществом для улучшения системы обслуживания потребителей, являются следующие принципы работы с потребителями:</t>
  </si>
  <si>
    <t>- обеспечение качества и доступности услуг в соответствии с действующим законодательством Российской Федерации;</t>
  </si>
  <si>
    <t>- достаточная информированность потребителей о компании и услугах. Полная и достоверная информация обо всех процедурах взаимодействия с сетевой организацией носит публичный характер, предоставляется в доступной форме для потребителя услуг.</t>
  </si>
  <si>
    <t>- территориальная доступность и комфортные условия очного сервиса компании. Расположение инфраструктурных элементов очного сервиса (офисов обслуживания потребителей) обеспечивает покрытие зоны ответственности Общества и доступность обслуживания потребителей услуг. Очный сервис удобный для всех групп потребителей и организован с соблюдением Единых стандартов качества обслуживания сетевыми организациями потребителей услуг;</t>
  </si>
  <si>
    <t>- доступность и оперативность заочного и электронного (интерактивного) обслуживания, оперативность реакции на запросы потребителей;</t>
  </si>
  <si>
    <t>- квалифицированное обслуживание. Организация всех форм сервиса обеспечивает высокий уровень квалификации и компетенции обслуживающего персонала организации.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</si>
</sst>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"/>
    <numFmt numFmtId="181" formatCode="0.0"/>
    <numFmt numFmtId="182" formatCode="h:m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173" fontId="56" fillId="0" borderId="10" xfId="0" applyNumberFormat="1" applyFont="1" applyBorder="1" applyAlignment="1">
      <alignment horizontal="center" vertical="center" wrapText="1"/>
    </xf>
    <xf numFmtId="173" fontId="56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9" fontId="58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textRotation="90" wrapText="1"/>
    </xf>
    <xf numFmtId="0" fontId="58" fillId="0" borderId="20" xfId="0" applyFont="1" applyBorder="1" applyAlignment="1">
      <alignment horizontal="center" vertical="center" textRotation="90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9" fontId="58" fillId="0" borderId="16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vertical="center"/>
    </xf>
    <xf numFmtId="9" fontId="58" fillId="0" borderId="23" xfId="0" applyNumberFormat="1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9" fontId="58" fillId="0" borderId="26" xfId="0" applyNumberFormat="1" applyFont="1" applyBorder="1" applyAlignment="1">
      <alignment horizontal="center" vertical="center"/>
    </xf>
    <xf numFmtId="9" fontId="58" fillId="0" borderId="27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8" xfId="0" applyFont="1" applyBorder="1" applyAlignment="1">
      <alignment vertical="center" wrapText="1"/>
    </xf>
    <xf numFmtId="0" fontId="56" fillId="0" borderId="28" xfId="0" applyFont="1" applyBorder="1" applyAlignment="1">
      <alignment horizontal="center" vertical="center"/>
    </xf>
    <xf numFmtId="172" fontId="56" fillId="0" borderId="2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1" fontId="56" fillId="0" borderId="13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" fontId="63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/>
    </xf>
    <xf numFmtId="49" fontId="63" fillId="0" borderId="11" xfId="0" applyNumberFormat="1" applyFont="1" applyFill="1" applyBorder="1" applyAlignment="1">
      <alignment/>
    </xf>
    <xf numFmtId="182" fontId="63" fillId="0" borderId="11" xfId="55" applyNumberFormat="1" applyFont="1" applyFill="1" applyBorder="1" applyAlignment="1">
      <alignment horizontal="center"/>
      <protection/>
    </xf>
    <xf numFmtId="20" fontId="63" fillId="0" borderId="11" xfId="0" applyNumberFormat="1" applyFont="1" applyFill="1" applyBorder="1" applyAlignment="1">
      <alignment horizontal="center"/>
    </xf>
    <xf numFmtId="49" fontId="63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17" fontId="63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4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46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4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58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0" xfId="0" applyFont="1" applyAlignment="1" quotePrefix="1">
      <alignment horizontal="left" vertical="center" wrapText="1" indent="1"/>
    </xf>
    <xf numFmtId="0" fontId="0" fillId="0" borderId="0" xfId="0" applyAlignment="1" quotePrefix="1">
      <alignment wrapText="1"/>
    </xf>
    <xf numFmtId="0" fontId="47" fillId="0" borderId="11" xfId="0" applyFont="1" applyFill="1" applyBorder="1" applyAlignment="1">
      <alignment horizontal="center" vertical="center" wrapText="1"/>
    </xf>
    <xf numFmtId="14" fontId="39" fillId="0" borderId="11" xfId="0" applyNumberFormat="1" applyFont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14" fontId="39" fillId="0" borderId="11" xfId="0" applyNumberFormat="1" applyFont="1" applyBorder="1" applyAlignment="1">
      <alignment/>
    </xf>
    <xf numFmtId="14" fontId="39" fillId="0" borderId="11" xfId="0" applyNumberFormat="1" applyFont="1" applyFill="1" applyBorder="1" applyAlignment="1">
      <alignment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3" fontId="63" fillId="0" borderId="11" xfId="0" applyNumberFormat="1" applyFont="1" applyBorder="1" applyAlignment="1">
      <alignment horizontal="right" vertical="center"/>
    </xf>
    <xf numFmtId="0" fontId="63" fillId="0" borderId="11" xfId="0" applyFont="1" applyBorder="1" applyAlignment="1">
      <alignment horizontal="right" vertical="center"/>
    </xf>
    <xf numFmtId="3" fontId="63" fillId="33" borderId="11" xfId="0" applyNumberFormat="1" applyFont="1" applyFill="1" applyBorder="1" applyAlignment="1">
      <alignment horizontal="right" vertical="center"/>
    </xf>
    <xf numFmtId="0" fontId="63" fillId="0" borderId="11" xfId="0" applyFont="1" applyBorder="1" applyAlignment="1">
      <alignment/>
    </xf>
    <xf numFmtId="3" fontId="63" fillId="0" borderId="11" xfId="0" applyNumberFormat="1" applyFont="1" applyBorder="1" applyAlignment="1">
      <alignment/>
    </xf>
    <xf numFmtId="3" fontId="63" fillId="0" borderId="31" xfId="0" applyNumberFormat="1" applyFont="1" applyBorder="1" applyAlignment="1">
      <alignment/>
    </xf>
    <xf numFmtId="3" fontId="63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3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160" zoomScaleSheetLayoutView="160" zoomScalePageLayoutView="0" workbookViewId="0" topLeftCell="A1">
      <selection activeCell="H11" sqref="H11"/>
    </sheetView>
  </sheetViews>
  <sheetFormatPr defaultColWidth="9.140625" defaultRowHeight="15"/>
  <cols>
    <col min="1" max="16384" width="9.140625" style="241" customWidth="1"/>
  </cols>
  <sheetData>
    <row r="1" spans="1:11" ht="73.5" customHeight="1">
      <c r="A1" s="240" t="s">
        <v>174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3" spans="1:11" ht="89.25">
      <c r="A3" s="242" t="s">
        <v>162</v>
      </c>
      <c r="B3" s="243" t="s">
        <v>163</v>
      </c>
      <c r="C3" s="243" t="s">
        <v>164</v>
      </c>
      <c r="D3" s="243" t="s">
        <v>165</v>
      </c>
      <c r="E3" s="243" t="s">
        <v>166</v>
      </c>
      <c r="F3" s="243" t="s">
        <v>167</v>
      </c>
      <c r="G3" s="243" t="s">
        <v>168</v>
      </c>
      <c r="H3" s="242" t="s">
        <v>169</v>
      </c>
      <c r="I3" s="242" t="s">
        <v>170</v>
      </c>
      <c r="J3" s="242" t="s">
        <v>171</v>
      </c>
      <c r="K3" s="242" t="s">
        <v>172</v>
      </c>
    </row>
    <row r="4" spans="1:11" ht="12.75">
      <c r="A4" s="242">
        <v>2021</v>
      </c>
      <c r="B4" s="244">
        <f>C4+D4</f>
        <v>2451</v>
      </c>
      <c r="C4" s="244">
        <v>144</v>
      </c>
      <c r="D4" s="244">
        <f>2307</f>
        <v>2307</v>
      </c>
      <c r="E4" s="244">
        <f>F4+G4</f>
        <v>2451</v>
      </c>
      <c r="F4" s="244">
        <v>144</v>
      </c>
      <c r="G4" s="244">
        <f>2307</f>
        <v>2307</v>
      </c>
      <c r="H4" s="245">
        <v>0</v>
      </c>
      <c r="I4" s="245">
        <v>0</v>
      </c>
      <c r="J4" s="244">
        <v>0</v>
      </c>
      <c r="K4" s="244">
        <f>2451</f>
        <v>2451</v>
      </c>
    </row>
    <row r="5" spans="1:11" ht="12.75">
      <c r="A5" s="242">
        <v>2020</v>
      </c>
      <c r="B5" s="244">
        <f>C5+D5</f>
        <v>2451</v>
      </c>
      <c r="C5" s="244">
        <v>144</v>
      </c>
      <c r="D5" s="244">
        <f>2307</f>
        <v>2307</v>
      </c>
      <c r="E5" s="244">
        <f>F5+G5</f>
        <v>2451</v>
      </c>
      <c r="F5" s="244">
        <v>144</v>
      </c>
      <c r="G5" s="244">
        <f>2307</f>
        <v>2307</v>
      </c>
      <c r="H5" s="245">
        <v>0</v>
      </c>
      <c r="I5" s="245">
        <v>0</v>
      </c>
      <c r="J5" s="244">
        <v>0</v>
      </c>
      <c r="K5" s="244">
        <f>2451</f>
        <v>2451</v>
      </c>
    </row>
    <row r="6" spans="1:11" ht="12.75">
      <c r="A6" s="242" t="s">
        <v>173</v>
      </c>
      <c r="B6" s="242"/>
      <c r="C6" s="242"/>
      <c r="D6" s="242"/>
      <c r="E6" s="246">
        <f>E4-E5</f>
        <v>0</v>
      </c>
      <c r="F6" s="246">
        <f aca="true" t="shared" si="0" ref="F6:K6">F4-F5</f>
        <v>0</v>
      </c>
      <c r="G6" s="246">
        <f t="shared" si="0"/>
        <v>0</v>
      </c>
      <c r="H6" s="246">
        <f t="shared" si="0"/>
        <v>0</v>
      </c>
      <c r="I6" s="246">
        <f t="shared" si="0"/>
        <v>0</v>
      </c>
      <c r="J6" s="246">
        <f t="shared" si="0"/>
        <v>0</v>
      </c>
      <c r="K6" s="246">
        <f t="shared" si="0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1" sqref="A11"/>
      <selection pane="bottomLeft" activeCell="A11" sqref="A11"/>
    </sheetView>
  </sheetViews>
  <sheetFormatPr defaultColWidth="9.140625" defaultRowHeight="15"/>
  <cols>
    <col min="1" max="1" width="4.7109375" style="29" customWidth="1"/>
    <col min="2" max="2" width="18.57421875" style="28" customWidth="1"/>
    <col min="3" max="3" width="20.421875" style="28" customWidth="1"/>
    <col min="4" max="4" width="7.421875" style="28" customWidth="1"/>
    <col min="5" max="5" width="10.00390625" style="28" customWidth="1"/>
    <col min="6" max="6" width="8.140625" style="26" customWidth="1"/>
    <col min="7" max="7" width="8.28125" style="28" customWidth="1"/>
    <col min="8" max="8" width="15.28125" style="26" customWidth="1"/>
    <col min="9" max="16384" width="9.140625" style="26" customWidth="1"/>
  </cols>
  <sheetData>
    <row r="1" spans="1:8" ht="25.5" customHeight="1">
      <c r="A1" s="174" t="s">
        <v>161</v>
      </c>
      <c r="B1" s="175"/>
      <c r="C1" s="175"/>
      <c r="D1" s="175"/>
      <c r="E1" s="175"/>
      <c r="F1" s="175"/>
      <c r="G1" s="176"/>
      <c r="H1" s="177"/>
    </row>
    <row r="2" spans="1:8" ht="91.5" customHeight="1">
      <c r="A2" s="178"/>
      <c r="B2" s="178"/>
      <c r="C2" s="178"/>
      <c r="D2" s="178"/>
      <c r="E2" s="178"/>
      <c r="F2" s="178"/>
      <c r="G2" s="178"/>
      <c r="H2" s="177"/>
    </row>
    <row r="3" spans="1:8" ht="35.25" customHeight="1">
      <c r="A3" s="179" t="s">
        <v>110</v>
      </c>
      <c r="B3" s="170" t="s">
        <v>111</v>
      </c>
      <c r="C3" s="170" t="s">
        <v>112</v>
      </c>
      <c r="D3" s="181" t="s">
        <v>113</v>
      </c>
      <c r="E3" s="182"/>
      <c r="F3" s="183"/>
      <c r="G3" s="170" t="s">
        <v>114</v>
      </c>
      <c r="H3" s="170" t="s">
        <v>115</v>
      </c>
    </row>
    <row r="4" spans="1:8" ht="29.25" customHeight="1">
      <c r="A4" s="180"/>
      <c r="B4" s="171"/>
      <c r="C4" s="171"/>
      <c r="D4" s="27" t="s">
        <v>99</v>
      </c>
      <c r="E4" s="27" t="s">
        <v>116</v>
      </c>
      <c r="F4" s="27" t="s">
        <v>117</v>
      </c>
      <c r="G4" s="171"/>
      <c r="H4" s="171"/>
    </row>
    <row r="5" spans="1:8" s="61" customFormat="1" ht="23.25" customHeight="1">
      <c r="A5" s="172" t="s">
        <v>210</v>
      </c>
      <c r="B5" s="173"/>
      <c r="C5" s="173"/>
      <c r="D5" s="173"/>
      <c r="E5" s="173"/>
      <c r="F5" s="173"/>
      <c r="G5" s="173"/>
      <c r="H5" s="173"/>
    </row>
    <row r="6" spans="1:8" s="61" customFormat="1" ht="12" customHeight="1">
      <c r="A6" s="164">
        <v>1</v>
      </c>
      <c r="B6" s="168"/>
      <c r="C6" s="164" t="s">
        <v>211</v>
      </c>
      <c r="D6" s="164">
        <v>2</v>
      </c>
      <c r="E6" s="62" t="s">
        <v>118</v>
      </c>
      <c r="F6" s="62">
        <v>630</v>
      </c>
      <c r="G6" s="76">
        <v>47.19000000000001</v>
      </c>
      <c r="H6" s="77">
        <f>F6*(100-G6)/100</f>
        <v>332.703</v>
      </c>
    </row>
    <row r="7" spans="1:8" s="61" customFormat="1" ht="12" customHeight="1">
      <c r="A7" s="165"/>
      <c r="B7" s="169"/>
      <c r="C7" s="165"/>
      <c r="D7" s="165"/>
      <c r="E7" s="62" t="s">
        <v>118</v>
      </c>
      <c r="F7" s="62">
        <v>630</v>
      </c>
      <c r="G7" s="76">
        <v>55.660000000000004</v>
      </c>
      <c r="H7" s="77">
        <f aca="true" t="shared" si="0" ref="H7:H24">F7*(100-G7)/100</f>
        <v>279.342</v>
      </c>
    </row>
    <row r="8" spans="1:8" s="61" customFormat="1" ht="12" customHeight="1">
      <c r="A8" s="164">
        <v>2</v>
      </c>
      <c r="B8" s="168"/>
      <c r="C8" s="164" t="s">
        <v>212</v>
      </c>
      <c r="D8" s="164">
        <v>2</v>
      </c>
      <c r="E8" s="62" t="s">
        <v>118</v>
      </c>
      <c r="F8" s="62">
        <v>630</v>
      </c>
      <c r="G8" s="76">
        <v>61.71000000000001</v>
      </c>
      <c r="H8" s="77">
        <f t="shared" si="0"/>
        <v>241.22699999999995</v>
      </c>
    </row>
    <row r="9" spans="1:8" s="61" customFormat="1" ht="12" customHeight="1">
      <c r="A9" s="165"/>
      <c r="B9" s="169"/>
      <c r="C9" s="165"/>
      <c r="D9" s="165"/>
      <c r="E9" s="62" t="s">
        <v>118</v>
      </c>
      <c r="F9" s="62">
        <v>630</v>
      </c>
      <c r="G9" s="76">
        <v>35.09</v>
      </c>
      <c r="H9" s="77">
        <f t="shared" si="0"/>
        <v>408.93299999999994</v>
      </c>
    </row>
    <row r="10" spans="1:8" s="61" customFormat="1" ht="12" customHeight="1">
      <c r="A10" s="164">
        <v>3</v>
      </c>
      <c r="B10" s="168"/>
      <c r="C10" s="164" t="s">
        <v>213</v>
      </c>
      <c r="D10" s="164">
        <v>2</v>
      </c>
      <c r="E10" s="62" t="s">
        <v>118</v>
      </c>
      <c r="F10" s="62">
        <v>400</v>
      </c>
      <c r="G10" s="76">
        <v>43.56</v>
      </c>
      <c r="H10" s="77">
        <f t="shared" si="0"/>
        <v>225.76</v>
      </c>
    </row>
    <row r="11" spans="1:8" s="61" customFormat="1" ht="30.75" customHeight="1">
      <c r="A11" s="165"/>
      <c r="B11" s="169"/>
      <c r="C11" s="165"/>
      <c r="D11" s="165"/>
      <c r="E11" s="62" t="s">
        <v>118</v>
      </c>
      <c r="F11" s="62">
        <v>400</v>
      </c>
      <c r="G11" s="76">
        <v>31.460000000000004</v>
      </c>
      <c r="H11" s="77">
        <f t="shared" si="0"/>
        <v>274.15999999999997</v>
      </c>
    </row>
    <row r="12" spans="1:8" s="61" customFormat="1" ht="12" customHeight="1">
      <c r="A12" s="164">
        <v>4</v>
      </c>
      <c r="B12" s="168"/>
      <c r="C12" s="164" t="s">
        <v>214</v>
      </c>
      <c r="D12" s="164">
        <v>2</v>
      </c>
      <c r="E12" s="62" t="s">
        <v>118</v>
      </c>
      <c r="F12" s="62">
        <v>250</v>
      </c>
      <c r="G12" s="76">
        <v>67.76000000000002</v>
      </c>
      <c r="H12" s="77">
        <f t="shared" si="0"/>
        <v>80.59999999999995</v>
      </c>
    </row>
    <row r="13" spans="1:8" s="61" customFormat="1" ht="12" customHeight="1">
      <c r="A13" s="165"/>
      <c r="B13" s="169"/>
      <c r="C13" s="165"/>
      <c r="D13" s="165"/>
      <c r="E13" s="62" t="s">
        <v>118</v>
      </c>
      <c r="F13" s="62">
        <v>250</v>
      </c>
      <c r="G13" s="76">
        <v>25.410000000000004</v>
      </c>
      <c r="H13" s="77">
        <f t="shared" si="0"/>
        <v>186.475</v>
      </c>
    </row>
    <row r="14" spans="1:8" s="61" customFormat="1" ht="12" customHeight="1">
      <c r="A14" s="62">
        <v>5</v>
      </c>
      <c r="B14" s="64"/>
      <c r="C14" s="62" t="s">
        <v>123</v>
      </c>
      <c r="D14" s="62">
        <v>1</v>
      </c>
      <c r="E14" s="62" t="s">
        <v>118</v>
      </c>
      <c r="F14" s="62">
        <v>160</v>
      </c>
      <c r="G14" s="76">
        <v>73.20500000000001</v>
      </c>
      <c r="H14" s="77">
        <f t="shared" si="0"/>
        <v>42.87199999999998</v>
      </c>
    </row>
    <row r="15" spans="1:8" s="61" customFormat="1" ht="12" customHeight="1">
      <c r="A15" s="62">
        <v>6</v>
      </c>
      <c r="B15" s="64"/>
      <c r="C15" s="62" t="s">
        <v>119</v>
      </c>
      <c r="D15" s="62">
        <v>1</v>
      </c>
      <c r="E15" s="62" t="s">
        <v>118</v>
      </c>
      <c r="F15" s="62">
        <v>160</v>
      </c>
      <c r="G15" s="76">
        <v>79.86000000000001</v>
      </c>
      <c r="H15" s="77">
        <f t="shared" si="0"/>
        <v>32.223999999999975</v>
      </c>
    </row>
    <row r="16" spans="1:8" s="61" customFormat="1" ht="12" customHeight="1">
      <c r="A16" s="62">
        <v>7</v>
      </c>
      <c r="B16" s="64"/>
      <c r="C16" s="62" t="s">
        <v>120</v>
      </c>
      <c r="D16" s="62">
        <v>1</v>
      </c>
      <c r="E16" s="62" t="s">
        <v>118</v>
      </c>
      <c r="F16" s="62">
        <v>400</v>
      </c>
      <c r="G16" s="76">
        <v>59.89500000000001</v>
      </c>
      <c r="H16" s="77">
        <f t="shared" si="0"/>
        <v>160.41999999999996</v>
      </c>
    </row>
    <row r="17" spans="1:8" s="61" customFormat="1" ht="12" customHeight="1">
      <c r="A17" s="62">
        <v>8</v>
      </c>
      <c r="B17" s="64"/>
      <c r="C17" s="62" t="s">
        <v>124</v>
      </c>
      <c r="D17" s="62">
        <v>1</v>
      </c>
      <c r="E17" s="62" t="s">
        <v>118</v>
      </c>
      <c r="F17" s="62">
        <v>160</v>
      </c>
      <c r="G17" s="76">
        <v>75</v>
      </c>
      <c r="H17" s="77">
        <f t="shared" si="0"/>
        <v>40</v>
      </c>
    </row>
    <row r="18" spans="1:8" s="61" customFormat="1" ht="13.5" customHeight="1">
      <c r="A18" s="62">
        <v>9</v>
      </c>
      <c r="B18" s="64"/>
      <c r="C18" s="62" t="s">
        <v>125</v>
      </c>
      <c r="D18" s="62">
        <v>1</v>
      </c>
      <c r="E18" s="62" t="s">
        <v>118</v>
      </c>
      <c r="F18" s="62">
        <v>250</v>
      </c>
      <c r="G18" s="76">
        <v>53.24000000000001</v>
      </c>
      <c r="H18" s="77">
        <f t="shared" si="0"/>
        <v>116.89999999999998</v>
      </c>
    </row>
    <row r="19" spans="1:8" s="61" customFormat="1" ht="13.5" customHeight="1">
      <c r="A19" s="62">
        <v>10</v>
      </c>
      <c r="B19" s="64"/>
      <c r="C19" s="62" t="s">
        <v>121</v>
      </c>
      <c r="D19" s="62">
        <v>1</v>
      </c>
      <c r="E19" s="62" t="s">
        <v>118</v>
      </c>
      <c r="F19" s="62">
        <v>400</v>
      </c>
      <c r="G19" s="76">
        <v>51.90900000000002</v>
      </c>
      <c r="H19" s="77">
        <f t="shared" si="0"/>
        <v>192.36399999999992</v>
      </c>
    </row>
    <row r="20" spans="1:8" s="61" customFormat="1" ht="13.5" customHeight="1">
      <c r="A20" s="62">
        <v>11</v>
      </c>
      <c r="B20" s="64"/>
      <c r="C20" s="62" t="s">
        <v>225</v>
      </c>
      <c r="D20" s="62">
        <v>1</v>
      </c>
      <c r="E20" s="62" t="s">
        <v>118</v>
      </c>
      <c r="F20" s="62">
        <v>630</v>
      </c>
      <c r="G20" s="76">
        <v>10</v>
      </c>
      <c r="H20" s="77">
        <f t="shared" si="0"/>
        <v>567</v>
      </c>
    </row>
    <row r="21" spans="1:8" s="61" customFormat="1" ht="13.5" customHeight="1">
      <c r="A21" s="62">
        <v>12</v>
      </c>
      <c r="B21" s="64"/>
      <c r="C21" s="62" t="s">
        <v>226</v>
      </c>
      <c r="D21" s="62">
        <v>1</v>
      </c>
      <c r="E21" s="62" t="s">
        <v>118</v>
      </c>
      <c r="F21" s="62">
        <v>63</v>
      </c>
      <c r="G21" s="76">
        <v>84.7</v>
      </c>
      <c r="H21" s="77">
        <f t="shared" si="0"/>
        <v>9.639</v>
      </c>
    </row>
    <row r="22" spans="1:8" s="61" customFormat="1" ht="13.5" customHeight="1">
      <c r="A22" s="62">
        <v>13</v>
      </c>
      <c r="B22" s="64"/>
      <c r="C22" s="62" t="s">
        <v>227</v>
      </c>
      <c r="D22" s="62">
        <v>1</v>
      </c>
      <c r="E22" s="62" t="s">
        <v>118</v>
      </c>
      <c r="F22" s="62">
        <v>400</v>
      </c>
      <c r="G22" s="76">
        <v>25</v>
      </c>
      <c r="H22" s="77">
        <f t="shared" si="0"/>
        <v>300</v>
      </c>
    </row>
    <row r="23" spans="1:8" s="61" customFormat="1" ht="13.5" customHeight="1">
      <c r="A23" s="62">
        <v>14</v>
      </c>
      <c r="B23" s="64"/>
      <c r="C23" s="62" t="s">
        <v>228</v>
      </c>
      <c r="D23" s="62">
        <v>1</v>
      </c>
      <c r="E23" s="62" t="s">
        <v>118</v>
      </c>
      <c r="F23" s="62">
        <v>400</v>
      </c>
      <c r="G23" s="76">
        <v>35</v>
      </c>
      <c r="H23" s="77">
        <f t="shared" si="0"/>
        <v>260</v>
      </c>
    </row>
    <row r="24" spans="1:8" s="61" customFormat="1" ht="13.5" customHeight="1">
      <c r="A24" s="62">
        <v>15</v>
      </c>
      <c r="B24" s="64"/>
      <c r="C24" s="62" t="s">
        <v>229</v>
      </c>
      <c r="D24" s="62">
        <v>1</v>
      </c>
      <c r="E24" s="62" t="s">
        <v>118</v>
      </c>
      <c r="F24" s="62">
        <v>400</v>
      </c>
      <c r="G24" s="76">
        <v>30</v>
      </c>
      <c r="H24" s="77">
        <f t="shared" si="0"/>
        <v>280</v>
      </c>
    </row>
    <row r="25" spans="1:8" s="61" customFormat="1" ht="13.5" customHeight="1">
      <c r="A25" s="64"/>
      <c r="B25" s="64" t="s">
        <v>122</v>
      </c>
      <c r="C25" s="64"/>
      <c r="D25" s="64">
        <v>20</v>
      </c>
      <c r="E25" s="64"/>
      <c r="F25" s="64">
        <v>6363</v>
      </c>
      <c r="G25" s="62"/>
      <c r="H25" s="78">
        <v>3303.2000000000003</v>
      </c>
    </row>
    <row r="26" spans="1:8" s="61" customFormat="1" ht="12.75" customHeight="1">
      <c r="A26" s="166" t="s">
        <v>209</v>
      </c>
      <c r="B26" s="167"/>
      <c r="C26" s="167"/>
      <c r="D26" s="167"/>
      <c r="E26" s="167"/>
      <c r="F26" s="167"/>
      <c r="G26" s="167"/>
      <c r="H26" s="167"/>
    </row>
    <row r="27" spans="1:8" ht="15.75">
      <c r="A27" s="62">
        <v>1</v>
      </c>
      <c r="B27" s="64"/>
      <c r="C27" s="62" t="s">
        <v>224</v>
      </c>
      <c r="D27" s="62">
        <v>1</v>
      </c>
      <c r="E27" s="62" t="s">
        <v>118</v>
      </c>
      <c r="F27" s="62">
        <v>320</v>
      </c>
      <c r="G27" s="63">
        <v>75</v>
      </c>
      <c r="H27" s="77">
        <f>F27*(100-G27)/100</f>
        <v>80</v>
      </c>
    </row>
    <row r="28" spans="1:8" ht="15.75">
      <c r="A28" s="64"/>
      <c r="B28" s="64" t="s">
        <v>122</v>
      </c>
      <c r="C28" s="64"/>
      <c r="D28" s="64">
        <v>1</v>
      </c>
      <c r="E28" s="64"/>
      <c r="F28" s="64">
        <v>320</v>
      </c>
      <c r="G28" s="62"/>
      <c r="H28" s="78">
        <v>83.2</v>
      </c>
    </row>
  </sheetData>
  <sheetProtection/>
  <autoFilter ref="A4:H26"/>
  <mergeCells count="25">
    <mergeCell ref="G3:G4"/>
    <mergeCell ref="H3:H4"/>
    <mergeCell ref="A5:H5"/>
    <mergeCell ref="A1:H2"/>
    <mergeCell ref="A3:A4"/>
    <mergeCell ref="B3:B4"/>
    <mergeCell ref="C3:C4"/>
    <mergeCell ref="D3:F3"/>
    <mergeCell ref="A6:A7"/>
    <mergeCell ref="B6:B7"/>
    <mergeCell ref="C6:C7"/>
    <mergeCell ref="D6:D7"/>
    <mergeCell ref="A8:A9"/>
    <mergeCell ref="B8:B9"/>
    <mergeCell ref="C8:C9"/>
    <mergeCell ref="D8:D9"/>
    <mergeCell ref="A12:A13"/>
    <mergeCell ref="A26:H26"/>
    <mergeCell ref="D12:D13"/>
    <mergeCell ref="C12:C13"/>
    <mergeCell ref="B12:B13"/>
    <mergeCell ref="A10:A11"/>
    <mergeCell ref="B10:B11"/>
    <mergeCell ref="C10:C11"/>
    <mergeCell ref="D10:D11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s="2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>
    <row r="1" s="24" customFormat="1" ht="15">
      <c r="A1" s="24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9.140625" defaultRowHeight="15"/>
  <cols>
    <col min="1" max="1" width="6.7109375" style="115" customWidth="1"/>
    <col min="2" max="2" width="40.7109375" style="115" customWidth="1"/>
    <col min="3" max="17" width="12.7109375" style="115" customWidth="1"/>
    <col min="18" max="18" width="14.7109375" style="115" customWidth="1"/>
    <col min="19" max="16384" width="9.140625" style="115" customWidth="1"/>
  </cols>
  <sheetData>
    <row r="1" spans="1:13" ht="15.75" thickBot="1">
      <c r="A1" s="114" t="s">
        <v>129</v>
      </c>
      <c r="M1" s="116"/>
    </row>
    <row r="2" spans="1:18" s="117" customFormat="1" ht="15">
      <c r="A2" s="188" t="s">
        <v>110</v>
      </c>
      <c r="B2" s="191" t="s">
        <v>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84" t="s">
        <v>130</v>
      </c>
    </row>
    <row r="3" spans="1:18" s="117" customFormat="1" ht="15">
      <c r="A3" s="189"/>
      <c r="B3" s="192"/>
      <c r="C3" s="194" t="s">
        <v>131</v>
      </c>
      <c r="D3" s="186"/>
      <c r="E3" s="187"/>
      <c r="F3" s="118" t="s">
        <v>132</v>
      </c>
      <c r="G3" s="119"/>
      <c r="H3" s="120"/>
      <c r="I3" s="186" t="s">
        <v>133</v>
      </c>
      <c r="J3" s="186"/>
      <c r="K3" s="187"/>
      <c r="L3" s="186" t="s">
        <v>134</v>
      </c>
      <c r="M3" s="186"/>
      <c r="N3" s="187"/>
      <c r="O3" s="186" t="s">
        <v>135</v>
      </c>
      <c r="P3" s="186"/>
      <c r="Q3" s="187"/>
      <c r="R3" s="185"/>
    </row>
    <row r="4" spans="1:18" s="117" customFormat="1" ht="51">
      <c r="A4" s="190"/>
      <c r="B4" s="192"/>
      <c r="C4" s="113" t="s">
        <v>281</v>
      </c>
      <c r="D4" s="113" t="s">
        <v>288</v>
      </c>
      <c r="E4" s="113" t="s">
        <v>136</v>
      </c>
      <c r="F4" s="113" t="s">
        <v>281</v>
      </c>
      <c r="G4" s="113" t="s">
        <v>288</v>
      </c>
      <c r="H4" s="113" t="s">
        <v>136</v>
      </c>
      <c r="I4" s="113" t="s">
        <v>281</v>
      </c>
      <c r="J4" s="113" t="s">
        <v>288</v>
      </c>
      <c r="K4" s="113" t="s">
        <v>136</v>
      </c>
      <c r="L4" s="113" t="s">
        <v>281</v>
      </c>
      <c r="M4" s="113" t="s">
        <v>288</v>
      </c>
      <c r="N4" s="113" t="s">
        <v>136</v>
      </c>
      <c r="O4" s="113" t="s">
        <v>281</v>
      </c>
      <c r="P4" s="113" t="s">
        <v>288</v>
      </c>
      <c r="Q4" s="113" t="s">
        <v>136</v>
      </c>
      <c r="R4" s="185"/>
    </row>
    <row r="5" spans="1:18" s="117" customFormat="1" ht="13.5" thickBot="1">
      <c r="A5" s="121">
        <v>1</v>
      </c>
      <c r="B5" s="122">
        <v>2</v>
      </c>
      <c r="C5" s="122"/>
      <c r="D5" s="122"/>
      <c r="E5" s="122">
        <v>5</v>
      </c>
      <c r="F5" s="122">
        <v>7</v>
      </c>
      <c r="G5" s="122"/>
      <c r="H5" s="122">
        <v>8</v>
      </c>
      <c r="I5" s="122">
        <v>10</v>
      </c>
      <c r="J5" s="122"/>
      <c r="K5" s="122">
        <v>11</v>
      </c>
      <c r="L5" s="122">
        <v>13</v>
      </c>
      <c r="M5" s="122"/>
      <c r="N5" s="122">
        <v>14</v>
      </c>
      <c r="O5" s="122">
        <v>16</v>
      </c>
      <c r="P5" s="122"/>
      <c r="Q5" s="122">
        <v>17</v>
      </c>
      <c r="R5" s="123">
        <v>18</v>
      </c>
    </row>
    <row r="6" spans="1:18" s="117" customFormat="1" ht="12.75">
      <c r="A6" s="124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s="117" customFormat="1" ht="38.25">
      <c r="A7" s="128">
        <v>1</v>
      </c>
      <c r="B7" s="129" t="s">
        <v>137</v>
      </c>
      <c r="C7" s="130">
        <v>16</v>
      </c>
      <c r="D7" s="130">
        <v>14</v>
      </c>
      <c r="E7" s="131">
        <v>0.875</v>
      </c>
      <c r="F7" s="130">
        <v>1</v>
      </c>
      <c r="G7" s="130">
        <v>0</v>
      </c>
      <c r="H7" s="131">
        <v>0</v>
      </c>
      <c r="I7" s="130">
        <v>0</v>
      </c>
      <c r="J7" s="130">
        <v>0</v>
      </c>
      <c r="K7" s="131">
        <v>0</v>
      </c>
      <c r="L7" s="130">
        <v>0</v>
      </c>
      <c r="M7" s="130">
        <v>0</v>
      </c>
      <c r="N7" s="131">
        <v>0</v>
      </c>
      <c r="O7" s="130"/>
      <c r="P7" s="130"/>
      <c r="Q7" s="130"/>
      <c r="R7" s="130"/>
    </row>
    <row r="8" spans="1:18" s="117" customFormat="1" ht="38.25">
      <c r="A8" s="128">
        <v>2</v>
      </c>
      <c r="B8" s="129" t="s">
        <v>138</v>
      </c>
      <c r="C8" s="130">
        <v>16</v>
      </c>
      <c r="D8" s="130">
        <v>14</v>
      </c>
      <c r="E8" s="131">
        <v>0.875</v>
      </c>
      <c r="F8" s="130">
        <v>1</v>
      </c>
      <c r="G8" s="130">
        <v>0</v>
      </c>
      <c r="H8" s="131">
        <v>0</v>
      </c>
      <c r="I8" s="130">
        <v>0</v>
      </c>
      <c r="J8" s="130">
        <v>0</v>
      </c>
      <c r="K8" s="131">
        <v>0</v>
      </c>
      <c r="L8" s="130">
        <v>0</v>
      </c>
      <c r="M8" s="130">
        <v>0</v>
      </c>
      <c r="N8" s="131">
        <v>0</v>
      </c>
      <c r="O8" s="130"/>
      <c r="P8" s="130"/>
      <c r="Q8" s="130"/>
      <c r="R8" s="130"/>
    </row>
    <row r="9" spans="1:18" s="117" customFormat="1" ht="76.5">
      <c r="A9" s="128">
        <v>3</v>
      </c>
      <c r="B9" s="129" t="s">
        <v>139</v>
      </c>
      <c r="C9" s="130">
        <v>0</v>
      </c>
      <c r="D9" s="130">
        <v>0</v>
      </c>
      <c r="E9" s="131">
        <v>0</v>
      </c>
      <c r="F9" s="130">
        <v>0</v>
      </c>
      <c r="G9" s="130">
        <v>0</v>
      </c>
      <c r="H9" s="131">
        <v>0</v>
      </c>
      <c r="I9" s="130">
        <v>0</v>
      </c>
      <c r="J9" s="130">
        <v>0</v>
      </c>
      <c r="K9" s="131">
        <v>0</v>
      </c>
      <c r="L9" s="130">
        <v>0</v>
      </c>
      <c r="M9" s="130">
        <v>0</v>
      </c>
      <c r="N9" s="131">
        <v>0</v>
      </c>
      <c r="O9" s="130"/>
      <c r="P9" s="130"/>
      <c r="Q9" s="130"/>
      <c r="R9" s="130"/>
    </row>
    <row r="10" spans="1:18" s="117" customFormat="1" ht="12.75">
      <c r="A10" s="128" t="s">
        <v>25</v>
      </c>
      <c r="B10" s="129" t="s">
        <v>140</v>
      </c>
      <c r="C10" s="130"/>
      <c r="D10" s="130"/>
      <c r="E10" s="131">
        <v>0</v>
      </c>
      <c r="F10" s="130"/>
      <c r="G10" s="130"/>
      <c r="H10" s="131"/>
      <c r="I10" s="130"/>
      <c r="J10" s="130"/>
      <c r="K10" s="131">
        <v>0</v>
      </c>
      <c r="L10" s="130">
        <v>0</v>
      </c>
      <c r="M10" s="130">
        <v>0</v>
      </c>
      <c r="N10" s="131">
        <v>0</v>
      </c>
      <c r="O10" s="130"/>
      <c r="P10" s="130"/>
      <c r="Q10" s="130"/>
      <c r="R10" s="130"/>
    </row>
    <row r="11" spans="1:18" s="117" customFormat="1" ht="12.75">
      <c r="A11" s="128" t="s">
        <v>26</v>
      </c>
      <c r="B11" s="129" t="s">
        <v>141</v>
      </c>
      <c r="C11" s="130"/>
      <c r="D11" s="130"/>
      <c r="E11" s="131">
        <v>0</v>
      </c>
      <c r="F11" s="130"/>
      <c r="G11" s="130"/>
      <c r="H11" s="131"/>
      <c r="I11" s="130"/>
      <c r="J11" s="130"/>
      <c r="K11" s="131">
        <v>0</v>
      </c>
      <c r="L11" s="130">
        <v>0</v>
      </c>
      <c r="M11" s="130">
        <v>0</v>
      </c>
      <c r="N11" s="131">
        <v>0</v>
      </c>
      <c r="O11" s="130"/>
      <c r="P11" s="130"/>
      <c r="Q11" s="130"/>
      <c r="R11" s="130"/>
    </row>
    <row r="12" spans="1:18" s="117" customFormat="1" ht="38.25">
      <c r="A12" s="128">
        <v>4</v>
      </c>
      <c r="B12" s="129" t="s">
        <v>142</v>
      </c>
      <c r="C12" s="130">
        <v>14</v>
      </c>
      <c r="D12" s="130">
        <v>14</v>
      </c>
      <c r="E12" s="131">
        <v>1</v>
      </c>
      <c r="F12" s="130">
        <v>14</v>
      </c>
      <c r="G12" s="130">
        <v>0</v>
      </c>
      <c r="H12" s="131">
        <v>0</v>
      </c>
      <c r="I12" s="130"/>
      <c r="J12" s="130"/>
      <c r="K12" s="131">
        <v>0</v>
      </c>
      <c r="L12" s="130">
        <v>0</v>
      </c>
      <c r="M12" s="130">
        <v>0</v>
      </c>
      <c r="N12" s="131">
        <v>0</v>
      </c>
      <c r="O12" s="130"/>
      <c r="P12" s="130"/>
      <c r="Q12" s="130"/>
      <c r="R12" s="130"/>
    </row>
    <row r="13" spans="1:18" s="117" customFormat="1" ht="25.5">
      <c r="A13" s="128">
        <v>5</v>
      </c>
      <c r="B13" s="129" t="s">
        <v>143</v>
      </c>
      <c r="C13" s="130">
        <v>16</v>
      </c>
      <c r="D13" s="130">
        <v>14</v>
      </c>
      <c r="E13" s="131">
        <v>0.875</v>
      </c>
      <c r="F13" s="130">
        <v>1</v>
      </c>
      <c r="G13" s="130">
        <v>0</v>
      </c>
      <c r="H13" s="131">
        <v>0</v>
      </c>
      <c r="I13" s="130"/>
      <c r="J13" s="130"/>
      <c r="K13" s="131">
        <v>0</v>
      </c>
      <c r="L13" s="130">
        <v>0</v>
      </c>
      <c r="M13" s="130">
        <v>0</v>
      </c>
      <c r="N13" s="131">
        <v>0</v>
      </c>
      <c r="O13" s="130"/>
      <c r="P13" s="130"/>
      <c r="Q13" s="130"/>
      <c r="R13" s="130"/>
    </row>
    <row r="14" spans="1:18" s="117" customFormat="1" ht="25.5">
      <c r="A14" s="128">
        <v>6</v>
      </c>
      <c r="B14" s="129" t="s">
        <v>144</v>
      </c>
      <c r="C14" s="130">
        <v>18</v>
      </c>
      <c r="D14" s="130">
        <v>13</v>
      </c>
      <c r="E14" s="131">
        <v>0.7222222222222222</v>
      </c>
      <c r="F14" s="130">
        <v>0</v>
      </c>
      <c r="G14" s="130">
        <v>0</v>
      </c>
      <c r="H14" s="131">
        <v>0</v>
      </c>
      <c r="I14" s="130"/>
      <c r="J14" s="130"/>
      <c r="K14" s="131">
        <v>0</v>
      </c>
      <c r="L14" s="130">
        <v>0</v>
      </c>
      <c r="M14" s="130">
        <v>0</v>
      </c>
      <c r="N14" s="131">
        <v>0</v>
      </c>
      <c r="O14" s="130"/>
      <c r="P14" s="130"/>
      <c r="Q14" s="130"/>
      <c r="R14" s="130"/>
    </row>
    <row r="15" spans="1:18" s="117" customFormat="1" ht="63.75">
      <c r="A15" s="128">
        <v>7</v>
      </c>
      <c r="B15" s="129" t="s">
        <v>145</v>
      </c>
      <c r="C15" s="130">
        <v>0</v>
      </c>
      <c r="D15" s="130">
        <v>0</v>
      </c>
      <c r="E15" s="131">
        <v>0</v>
      </c>
      <c r="F15" s="130">
        <v>0</v>
      </c>
      <c r="G15" s="130">
        <v>0</v>
      </c>
      <c r="H15" s="131">
        <v>0</v>
      </c>
      <c r="I15" s="130">
        <v>0</v>
      </c>
      <c r="J15" s="130"/>
      <c r="K15" s="131">
        <v>0</v>
      </c>
      <c r="L15" s="130">
        <v>0</v>
      </c>
      <c r="M15" s="130">
        <v>0</v>
      </c>
      <c r="N15" s="131">
        <v>0</v>
      </c>
      <c r="O15" s="130"/>
      <c r="P15" s="130"/>
      <c r="Q15" s="130"/>
      <c r="R15" s="130"/>
    </row>
    <row r="16" spans="1:18" s="117" customFormat="1" ht="12.75">
      <c r="A16" s="128" t="s">
        <v>146</v>
      </c>
      <c r="B16" s="129" t="s">
        <v>140</v>
      </c>
      <c r="C16" s="130"/>
      <c r="D16" s="130"/>
      <c r="E16" s="131">
        <v>0</v>
      </c>
      <c r="F16" s="130"/>
      <c r="G16" s="130"/>
      <c r="H16" s="131">
        <v>0</v>
      </c>
      <c r="I16" s="130">
        <v>0</v>
      </c>
      <c r="J16" s="130"/>
      <c r="K16" s="131">
        <v>0</v>
      </c>
      <c r="L16" s="130">
        <v>0</v>
      </c>
      <c r="M16" s="130">
        <v>0</v>
      </c>
      <c r="N16" s="131">
        <v>0</v>
      </c>
      <c r="O16" s="130"/>
      <c r="P16" s="130"/>
      <c r="Q16" s="130"/>
      <c r="R16" s="130"/>
    </row>
    <row r="17" spans="1:18" s="117" customFormat="1" ht="12.75">
      <c r="A17" s="128" t="s">
        <v>147</v>
      </c>
      <c r="B17" s="129" t="s">
        <v>148</v>
      </c>
      <c r="C17" s="130"/>
      <c r="D17" s="130"/>
      <c r="E17" s="131">
        <v>0</v>
      </c>
      <c r="F17" s="130"/>
      <c r="G17" s="130"/>
      <c r="H17" s="131">
        <v>0</v>
      </c>
      <c r="I17" s="130">
        <v>0</v>
      </c>
      <c r="J17" s="130"/>
      <c r="K17" s="131">
        <v>0</v>
      </c>
      <c r="L17" s="130">
        <v>0</v>
      </c>
      <c r="M17" s="130">
        <v>0</v>
      </c>
      <c r="N17" s="131">
        <v>0</v>
      </c>
      <c r="O17" s="130"/>
      <c r="P17" s="130"/>
      <c r="Q17" s="130"/>
      <c r="R17" s="130"/>
    </row>
    <row r="18" spans="1:18" s="117" customFormat="1" ht="38.25">
      <c r="A18" s="128">
        <v>8</v>
      </c>
      <c r="B18" s="129" t="s">
        <v>149</v>
      </c>
      <c r="C18" s="130">
        <v>122</v>
      </c>
      <c r="D18" s="130">
        <v>120</v>
      </c>
      <c r="E18" s="131">
        <v>0.9836065573770492</v>
      </c>
      <c r="F18" s="130">
        <v>122</v>
      </c>
      <c r="G18" s="130">
        <v>0</v>
      </c>
      <c r="H18" s="131">
        <v>0.6594594594594595</v>
      </c>
      <c r="I18" s="130">
        <v>365</v>
      </c>
      <c r="J18" s="130"/>
      <c r="K18" s="131">
        <v>0</v>
      </c>
      <c r="L18" s="130">
        <v>0</v>
      </c>
      <c r="M18" s="130">
        <v>0</v>
      </c>
      <c r="N18" s="131">
        <v>0</v>
      </c>
      <c r="O18" s="130"/>
      <c r="P18" s="130"/>
      <c r="Q18" s="130"/>
      <c r="R18" s="130"/>
    </row>
    <row r="19" spans="1:18" s="117" customFormat="1" ht="12.75">
      <c r="A19" s="132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</sheetData>
  <sheetProtection/>
  <mergeCells count="8">
    <mergeCell ref="R2:R4"/>
    <mergeCell ref="I3:K3"/>
    <mergeCell ref="L3:N3"/>
    <mergeCell ref="O3:Q3"/>
    <mergeCell ref="A2:A4"/>
    <mergeCell ref="B2:B4"/>
    <mergeCell ref="C2:Q2"/>
    <mergeCell ref="C3:E3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41" t="s">
        <v>160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.75" thickBot="1"/>
    <row r="3" spans="1:11" s="36" customFormat="1" ht="30" customHeight="1">
      <c r="A3" s="203" t="s">
        <v>150</v>
      </c>
      <c r="B3" s="204"/>
      <c r="C3" s="204"/>
      <c r="D3" s="205">
        <v>15</v>
      </c>
      <c r="E3" s="206"/>
      <c r="F3" s="205">
        <v>150</v>
      </c>
      <c r="G3" s="206"/>
      <c r="H3" s="205">
        <v>250</v>
      </c>
      <c r="I3" s="206"/>
      <c r="J3" s="205">
        <v>670</v>
      </c>
      <c r="K3" s="207"/>
    </row>
    <row r="4" spans="1:11" s="36" customFormat="1" ht="30" customHeight="1">
      <c r="A4" s="202" t="s">
        <v>151</v>
      </c>
      <c r="B4" s="163"/>
      <c r="C4" s="163"/>
      <c r="D4" s="60" t="s">
        <v>152</v>
      </c>
      <c r="E4" s="60" t="s">
        <v>153</v>
      </c>
      <c r="F4" s="60" t="s">
        <v>152</v>
      </c>
      <c r="G4" s="60" t="s">
        <v>153</v>
      </c>
      <c r="H4" s="60" t="s">
        <v>152</v>
      </c>
      <c r="I4" s="60" t="s">
        <v>153</v>
      </c>
      <c r="J4" s="60" t="s">
        <v>152</v>
      </c>
      <c r="K4" s="42" t="s">
        <v>153</v>
      </c>
    </row>
    <row r="5" spans="1:11" s="36" customFormat="1" ht="149.25" thickBot="1">
      <c r="A5" s="43" t="s">
        <v>154</v>
      </c>
      <c r="B5" s="44" t="s">
        <v>155</v>
      </c>
      <c r="C5" s="44" t="s">
        <v>156</v>
      </c>
      <c r="D5" s="45"/>
      <c r="E5" s="45"/>
      <c r="F5" s="45"/>
      <c r="G5" s="45"/>
      <c r="H5" s="45"/>
      <c r="I5" s="45"/>
      <c r="J5" s="45"/>
      <c r="K5" s="46"/>
    </row>
    <row r="6" spans="1:11" s="36" customFormat="1" ht="30" customHeight="1">
      <c r="A6" s="195" t="s">
        <v>157</v>
      </c>
      <c r="B6" s="198" t="s">
        <v>158</v>
      </c>
      <c r="C6" s="47" t="s">
        <v>96</v>
      </c>
      <c r="D6" s="37"/>
      <c r="E6" s="37"/>
      <c r="F6" s="37"/>
      <c r="G6" s="37"/>
      <c r="H6" s="37"/>
      <c r="I6" s="37"/>
      <c r="J6" s="37"/>
      <c r="K6" s="38"/>
    </row>
    <row r="7" spans="1:11" s="36" customFormat="1" ht="30" customHeight="1">
      <c r="A7" s="196"/>
      <c r="B7" s="199"/>
      <c r="C7" s="48" t="s">
        <v>90</v>
      </c>
      <c r="D7" s="39"/>
      <c r="E7" s="39"/>
      <c r="F7" s="40"/>
      <c r="G7" s="39"/>
      <c r="H7" s="39"/>
      <c r="I7" s="40"/>
      <c r="J7" s="39"/>
      <c r="K7" s="41"/>
    </row>
    <row r="8" spans="1:11" s="36" customFormat="1" ht="30" customHeight="1">
      <c r="A8" s="196"/>
      <c r="B8" s="200" t="s">
        <v>159</v>
      </c>
      <c r="C8" s="48" t="s">
        <v>96</v>
      </c>
      <c r="D8" s="39"/>
      <c r="E8" s="39">
        <v>550</v>
      </c>
      <c r="F8" s="40"/>
      <c r="G8" s="39"/>
      <c r="H8" s="39"/>
      <c r="I8" s="40"/>
      <c r="J8" s="39"/>
      <c r="K8" s="41"/>
    </row>
    <row r="9" spans="1:11" s="36" customFormat="1" ht="30" customHeight="1" thickBot="1">
      <c r="A9" s="208"/>
      <c r="B9" s="199"/>
      <c r="C9" s="48" t="s">
        <v>90</v>
      </c>
      <c r="D9" s="49"/>
      <c r="E9" s="49">
        <v>550</v>
      </c>
      <c r="F9" s="50"/>
      <c r="G9" s="49"/>
      <c r="H9" s="49"/>
      <c r="I9" s="50"/>
      <c r="J9" s="49"/>
      <c r="K9" s="51"/>
    </row>
    <row r="10" spans="1:11" s="36" customFormat="1" ht="30" customHeight="1">
      <c r="A10" s="195">
        <v>750</v>
      </c>
      <c r="B10" s="198" t="s">
        <v>158</v>
      </c>
      <c r="C10" s="52" t="s">
        <v>96</v>
      </c>
      <c r="D10" s="209" t="s">
        <v>208</v>
      </c>
      <c r="E10" s="210"/>
      <c r="F10" s="210"/>
      <c r="G10" s="210"/>
      <c r="H10" s="210"/>
      <c r="I10" s="210"/>
      <c r="J10" s="210"/>
      <c r="K10" s="211"/>
    </row>
    <row r="11" spans="1:11" s="36" customFormat="1" ht="30" customHeight="1">
      <c r="A11" s="196"/>
      <c r="B11" s="199"/>
      <c r="C11" s="53" t="s">
        <v>90</v>
      </c>
      <c r="D11" s="212"/>
      <c r="E11" s="213"/>
      <c r="F11" s="213"/>
      <c r="G11" s="213"/>
      <c r="H11" s="213"/>
      <c r="I11" s="213"/>
      <c r="J11" s="213"/>
      <c r="K11" s="214"/>
    </row>
    <row r="12" spans="1:11" s="36" customFormat="1" ht="30" customHeight="1">
      <c r="A12" s="196"/>
      <c r="B12" s="200" t="s">
        <v>159</v>
      </c>
      <c r="C12" s="53" t="s">
        <v>96</v>
      </c>
      <c r="D12" s="212"/>
      <c r="E12" s="213"/>
      <c r="F12" s="213"/>
      <c r="G12" s="213"/>
      <c r="H12" s="213"/>
      <c r="I12" s="213"/>
      <c r="J12" s="213"/>
      <c r="K12" s="214"/>
    </row>
    <row r="13" spans="1:11" s="36" customFormat="1" ht="30" customHeight="1" thickBot="1">
      <c r="A13" s="208"/>
      <c r="B13" s="199"/>
      <c r="C13" s="53" t="s">
        <v>90</v>
      </c>
      <c r="D13" s="212"/>
      <c r="E13" s="213"/>
      <c r="F13" s="213"/>
      <c r="G13" s="213"/>
      <c r="H13" s="213"/>
      <c r="I13" s="213"/>
      <c r="J13" s="213"/>
      <c r="K13" s="214"/>
    </row>
    <row r="14" spans="1:11" s="36" customFormat="1" ht="30" customHeight="1">
      <c r="A14" s="195">
        <v>1000</v>
      </c>
      <c r="B14" s="198" t="s">
        <v>158</v>
      </c>
      <c r="C14" s="52" t="s">
        <v>96</v>
      </c>
      <c r="D14" s="212"/>
      <c r="E14" s="213"/>
      <c r="F14" s="213"/>
      <c r="G14" s="213"/>
      <c r="H14" s="213"/>
      <c r="I14" s="213"/>
      <c r="J14" s="213"/>
      <c r="K14" s="214"/>
    </row>
    <row r="15" spans="1:11" s="36" customFormat="1" ht="30" customHeight="1">
      <c r="A15" s="196"/>
      <c r="B15" s="199"/>
      <c r="C15" s="53" t="s">
        <v>90</v>
      </c>
      <c r="D15" s="212"/>
      <c r="E15" s="213"/>
      <c r="F15" s="213"/>
      <c r="G15" s="213"/>
      <c r="H15" s="213"/>
      <c r="I15" s="213"/>
      <c r="J15" s="213"/>
      <c r="K15" s="214"/>
    </row>
    <row r="16" spans="1:11" s="36" customFormat="1" ht="30" customHeight="1">
      <c r="A16" s="196"/>
      <c r="B16" s="200" t="s">
        <v>159</v>
      </c>
      <c r="C16" s="53" t="s">
        <v>96</v>
      </c>
      <c r="D16" s="212"/>
      <c r="E16" s="213"/>
      <c r="F16" s="213"/>
      <c r="G16" s="213"/>
      <c r="H16" s="213"/>
      <c r="I16" s="213"/>
      <c r="J16" s="213"/>
      <c r="K16" s="214"/>
    </row>
    <row r="17" spans="1:11" s="36" customFormat="1" ht="30" customHeight="1" thickBot="1">
      <c r="A17" s="208"/>
      <c r="B17" s="199"/>
      <c r="C17" s="53" t="s">
        <v>90</v>
      </c>
      <c r="D17" s="212"/>
      <c r="E17" s="213"/>
      <c r="F17" s="213"/>
      <c r="G17" s="213"/>
      <c r="H17" s="213"/>
      <c r="I17" s="213"/>
      <c r="J17" s="213"/>
      <c r="K17" s="214"/>
    </row>
    <row r="18" spans="1:11" s="36" customFormat="1" ht="30" customHeight="1">
      <c r="A18" s="195">
        <v>1250</v>
      </c>
      <c r="B18" s="198" t="s">
        <v>158</v>
      </c>
      <c r="C18" s="52" t="s">
        <v>96</v>
      </c>
      <c r="D18" s="212"/>
      <c r="E18" s="213"/>
      <c r="F18" s="213"/>
      <c r="G18" s="213"/>
      <c r="H18" s="213"/>
      <c r="I18" s="213"/>
      <c r="J18" s="213"/>
      <c r="K18" s="214"/>
    </row>
    <row r="19" spans="1:11" s="36" customFormat="1" ht="30" customHeight="1">
      <c r="A19" s="196"/>
      <c r="B19" s="199"/>
      <c r="C19" s="53" t="s">
        <v>90</v>
      </c>
      <c r="D19" s="212"/>
      <c r="E19" s="213"/>
      <c r="F19" s="213"/>
      <c r="G19" s="213"/>
      <c r="H19" s="213"/>
      <c r="I19" s="213"/>
      <c r="J19" s="213"/>
      <c r="K19" s="214"/>
    </row>
    <row r="20" spans="1:11" s="36" customFormat="1" ht="30" customHeight="1">
      <c r="A20" s="196"/>
      <c r="B20" s="200" t="s">
        <v>159</v>
      </c>
      <c r="C20" s="53" t="s">
        <v>96</v>
      </c>
      <c r="D20" s="212"/>
      <c r="E20" s="213"/>
      <c r="F20" s="213"/>
      <c r="G20" s="213"/>
      <c r="H20" s="213"/>
      <c r="I20" s="213"/>
      <c r="J20" s="213"/>
      <c r="K20" s="214"/>
    </row>
    <row r="21" spans="1:11" s="36" customFormat="1" ht="30" customHeight="1" thickBot="1">
      <c r="A21" s="197"/>
      <c r="B21" s="201"/>
      <c r="C21" s="54" t="s">
        <v>90</v>
      </c>
      <c r="D21" s="215"/>
      <c r="E21" s="216"/>
      <c r="F21" s="216"/>
      <c r="G21" s="216"/>
      <c r="H21" s="216"/>
      <c r="I21" s="216"/>
      <c r="J21" s="216"/>
      <c r="K21" s="217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9.140625" defaultRowHeight="15"/>
  <cols>
    <col min="2" max="2" width="26.140625" style="0" customWidth="1"/>
    <col min="5" max="5" width="16.00390625" style="0" bestFit="1" customWidth="1"/>
  </cols>
  <sheetData>
    <row r="1" spans="1:17" ht="53.25" customHeight="1">
      <c r="A1" s="142" t="s">
        <v>109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3" spans="1:17" ht="15">
      <c r="A3" s="163" t="s">
        <v>47</v>
      </c>
      <c r="B3" s="150" t="s">
        <v>48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ht="41.25" customHeight="1">
      <c r="A4" s="163"/>
      <c r="B4" s="163"/>
      <c r="C4" s="219" t="s">
        <v>49</v>
      </c>
      <c r="D4" s="219"/>
      <c r="E4" s="220"/>
      <c r="F4" s="221" t="s">
        <v>50</v>
      </c>
      <c r="G4" s="221"/>
      <c r="H4" s="222"/>
      <c r="I4" s="221" t="s">
        <v>51</v>
      </c>
      <c r="J4" s="221"/>
      <c r="K4" s="222"/>
      <c r="L4" s="221" t="s">
        <v>52</v>
      </c>
      <c r="M4" s="221"/>
      <c r="N4" s="222"/>
      <c r="O4" s="221" t="s">
        <v>53</v>
      </c>
      <c r="P4" s="221"/>
      <c r="Q4" s="222"/>
    </row>
    <row r="5" spans="1:17" ht="33.75">
      <c r="A5" s="163"/>
      <c r="B5" s="163"/>
      <c r="C5" s="136">
        <v>2020</v>
      </c>
      <c r="D5" s="136">
        <v>2021</v>
      </c>
      <c r="E5" s="12" t="s">
        <v>3</v>
      </c>
      <c r="F5" s="136">
        <v>2020</v>
      </c>
      <c r="G5" s="136">
        <v>2021</v>
      </c>
      <c r="H5" s="12" t="s">
        <v>3</v>
      </c>
      <c r="I5" s="136">
        <v>2020</v>
      </c>
      <c r="J5" s="136">
        <v>2021</v>
      </c>
      <c r="K5" s="12" t="s">
        <v>3</v>
      </c>
      <c r="L5" s="136">
        <v>2020</v>
      </c>
      <c r="M5" s="136">
        <v>2021</v>
      </c>
      <c r="N5" s="12" t="s">
        <v>3</v>
      </c>
      <c r="O5" s="136">
        <v>2020</v>
      </c>
      <c r="P5" s="136">
        <v>2021</v>
      </c>
      <c r="Q5" s="12" t="s">
        <v>3</v>
      </c>
    </row>
    <row r="6" spans="1:17" ht="30">
      <c r="A6" s="13">
        <v>1</v>
      </c>
      <c r="B6" s="14" t="s">
        <v>54</v>
      </c>
      <c r="C6" s="82">
        <f>SUM(C7:C12)</f>
        <v>25</v>
      </c>
      <c r="D6" s="82">
        <f>SUM(D7:D12)</f>
        <v>26</v>
      </c>
      <c r="E6" s="55">
        <f>D6/C6-1</f>
        <v>0.040000000000000036</v>
      </c>
      <c r="F6" s="82">
        <f>SUM(F7:F12)</f>
        <v>33</v>
      </c>
      <c r="G6" s="82">
        <f>SUM(G7:G12)</f>
        <v>51</v>
      </c>
      <c r="H6" s="55">
        <f>G6/F6-1</f>
        <v>0.5454545454545454</v>
      </c>
      <c r="I6" s="82">
        <f>SUM(I7:I12)</f>
        <v>3</v>
      </c>
      <c r="J6" s="82">
        <f>SUM(J7:J12)</f>
        <v>2</v>
      </c>
      <c r="K6" s="55">
        <f>J6/I6-1</f>
        <v>-0.33333333333333337</v>
      </c>
      <c r="L6" s="137">
        <f>L7+L8+L9+L10+L11+L12</f>
        <v>0</v>
      </c>
      <c r="M6" s="137">
        <f>M7+M8+M9+M10+M11+M12</f>
        <v>0</v>
      </c>
      <c r="N6" s="227">
        <v>0</v>
      </c>
      <c r="O6" s="137">
        <f>O7+O8+O9+O10+O11+O12</f>
        <v>0</v>
      </c>
      <c r="P6" s="137">
        <f>P7+P8+P9+P10+P11+P12</f>
        <v>0</v>
      </c>
      <c r="Q6" s="227">
        <v>0</v>
      </c>
    </row>
    <row r="7" spans="1:17" ht="45">
      <c r="A7" s="13" t="s">
        <v>55</v>
      </c>
      <c r="B7" s="14" t="s">
        <v>56</v>
      </c>
      <c r="C7" s="82">
        <v>0</v>
      </c>
      <c r="D7" s="82">
        <v>0</v>
      </c>
      <c r="E7" s="55">
        <v>0</v>
      </c>
      <c r="F7" s="82">
        <v>0</v>
      </c>
      <c r="G7" s="82">
        <v>0</v>
      </c>
      <c r="H7" s="55">
        <v>0</v>
      </c>
      <c r="I7" s="82">
        <v>0</v>
      </c>
      <c r="J7" s="82">
        <v>0</v>
      </c>
      <c r="K7" s="55">
        <v>0</v>
      </c>
      <c r="L7" s="137">
        <v>0</v>
      </c>
      <c r="M7" s="137">
        <v>0</v>
      </c>
      <c r="N7" s="227">
        <v>0</v>
      </c>
      <c r="O7" s="137">
        <v>0</v>
      </c>
      <c r="P7" s="137">
        <v>0</v>
      </c>
      <c r="Q7" s="227">
        <v>0</v>
      </c>
    </row>
    <row r="8" spans="1:17" ht="45">
      <c r="A8" s="13" t="s">
        <v>57</v>
      </c>
      <c r="B8" s="14" t="s">
        <v>58</v>
      </c>
      <c r="C8" s="82">
        <v>0</v>
      </c>
      <c r="D8" s="82">
        <v>0</v>
      </c>
      <c r="E8" s="55">
        <v>0</v>
      </c>
      <c r="F8" s="82">
        <v>0</v>
      </c>
      <c r="G8" s="82">
        <v>0</v>
      </c>
      <c r="H8" s="55">
        <v>0</v>
      </c>
      <c r="I8" s="82">
        <v>0</v>
      </c>
      <c r="J8" s="82">
        <v>0</v>
      </c>
      <c r="K8" s="55">
        <v>0</v>
      </c>
      <c r="L8" s="137">
        <v>0</v>
      </c>
      <c r="M8" s="137">
        <v>0</v>
      </c>
      <c r="N8" s="227">
        <v>0</v>
      </c>
      <c r="O8" s="137">
        <v>0</v>
      </c>
      <c r="P8" s="137">
        <v>0</v>
      </c>
      <c r="Q8" s="227">
        <v>0</v>
      </c>
    </row>
    <row r="9" spans="1:17" ht="30">
      <c r="A9" s="13" t="s">
        <v>59</v>
      </c>
      <c r="B9" s="14" t="s">
        <v>60</v>
      </c>
      <c r="C9" s="83">
        <v>25</v>
      </c>
      <c r="D9" s="83">
        <v>26</v>
      </c>
      <c r="E9" s="55">
        <f>D9/C9-1</f>
        <v>0.040000000000000036</v>
      </c>
      <c r="F9" s="83">
        <v>33</v>
      </c>
      <c r="G9" s="83">
        <v>23</v>
      </c>
      <c r="H9" s="55">
        <f>G9/F9-1</f>
        <v>-0.303030303030303</v>
      </c>
      <c r="I9" s="83">
        <v>3</v>
      </c>
      <c r="J9" s="83">
        <v>1</v>
      </c>
      <c r="K9" s="55">
        <f>J9/I9-1</f>
        <v>-0.6666666666666667</v>
      </c>
      <c r="L9" s="137">
        <v>0</v>
      </c>
      <c r="M9" s="137">
        <v>0</v>
      </c>
      <c r="N9" s="227">
        <v>0</v>
      </c>
      <c r="O9" s="137">
        <v>0</v>
      </c>
      <c r="P9" s="137">
        <v>0</v>
      </c>
      <c r="Q9" s="227">
        <v>0</v>
      </c>
    </row>
    <row r="10" spans="1:17" ht="30">
      <c r="A10" s="13" t="s">
        <v>61</v>
      </c>
      <c r="B10" s="14" t="s">
        <v>60</v>
      </c>
      <c r="C10" s="82">
        <v>0</v>
      </c>
      <c r="D10" s="82">
        <v>0</v>
      </c>
      <c r="E10" s="55">
        <v>0</v>
      </c>
      <c r="F10" s="82">
        <v>0</v>
      </c>
      <c r="G10" s="82">
        <v>0</v>
      </c>
      <c r="H10" s="55">
        <v>0</v>
      </c>
      <c r="I10" s="82">
        <v>0</v>
      </c>
      <c r="J10" s="82">
        <v>0</v>
      </c>
      <c r="K10" s="55">
        <v>0</v>
      </c>
      <c r="L10" s="137">
        <v>0</v>
      </c>
      <c r="M10" s="137">
        <v>0</v>
      </c>
      <c r="N10" s="227">
        <v>0</v>
      </c>
      <c r="O10" s="137">
        <v>0</v>
      </c>
      <c r="P10" s="137">
        <v>0</v>
      </c>
      <c r="Q10" s="227">
        <v>0</v>
      </c>
    </row>
    <row r="11" spans="1:17" ht="45">
      <c r="A11" s="13" t="s">
        <v>62</v>
      </c>
      <c r="B11" s="14" t="s">
        <v>63</v>
      </c>
      <c r="C11" s="82">
        <v>0</v>
      </c>
      <c r="D11" s="82">
        <v>0</v>
      </c>
      <c r="E11" s="55">
        <v>0</v>
      </c>
      <c r="F11" s="82">
        <v>0</v>
      </c>
      <c r="G11" s="82">
        <v>0</v>
      </c>
      <c r="H11" s="55">
        <v>0</v>
      </c>
      <c r="I11" s="82">
        <v>0</v>
      </c>
      <c r="J11" s="82">
        <v>0</v>
      </c>
      <c r="K11" s="55">
        <v>0</v>
      </c>
      <c r="L11" s="137">
        <v>0</v>
      </c>
      <c r="M11" s="137">
        <v>0</v>
      </c>
      <c r="N11" s="227">
        <v>0</v>
      </c>
      <c r="O11" s="137">
        <v>0</v>
      </c>
      <c r="P11" s="137">
        <v>0</v>
      </c>
      <c r="Q11" s="227">
        <v>0</v>
      </c>
    </row>
    <row r="12" spans="1:17" ht="15">
      <c r="A12" s="13" t="s">
        <v>64</v>
      </c>
      <c r="B12" s="14" t="s">
        <v>65</v>
      </c>
      <c r="C12" s="82">
        <v>0</v>
      </c>
      <c r="D12" s="82">
        <v>0</v>
      </c>
      <c r="E12" s="55">
        <v>0</v>
      </c>
      <c r="F12" s="82">
        <v>0</v>
      </c>
      <c r="G12" s="82">
        <v>28</v>
      </c>
      <c r="H12" s="55">
        <v>1</v>
      </c>
      <c r="I12" s="82">
        <v>0</v>
      </c>
      <c r="J12" s="82">
        <v>1</v>
      </c>
      <c r="K12" s="55">
        <v>1</v>
      </c>
      <c r="L12" s="137">
        <v>0</v>
      </c>
      <c r="M12" s="137">
        <v>0</v>
      </c>
      <c r="N12" s="227">
        <v>0</v>
      </c>
      <c r="O12" s="137">
        <v>0</v>
      </c>
      <c r="P12" s="137">
        <v>0</v>
      </c>
      <c r="Q12" s="227">
        <v>0</v>
      </c>
    </row>
    <row r="13" spans="1:17" ht="17.25">
      <c r="A13" s="137">
        <v>2</v>
      </c>
      <c r="B13" s="14" t="s">
        <v>66</v>
      </c>
      <c r="C13" s="82">
        <f>SUM(C14:C21)-C15-C16</f>
        <v>0</v>
      </c>
      <c r="D13" s="82">
        <f>SUM(D14:D21)-D15-D16</f>
        <v>0</v>
      </c>
      <c r="E13" s="55">
        <v>0</v>
      </c>
      <c r="F13" s="82">
        <f>SUM(F14:F21)-F15-F16</f>
        <v>0</v>
      </c>
      <c r="G13" s="82">
        <f>SUM(G14:G21)-G15-G16</f>
        <v>0</v>
      </c>
      <c r="H13" s="55">
        <v>0</v>
      </c>
      <c r="I13" s="82">
        <f>SUM(I14:I21)-I15-I16</f>
        <v>0</v>
      </c>
      <c r="J13" s="82">
        <f>SUM(J14:J21)-J15-J16</f>
        <v>0</v>
      </c>
      <c r="K13" s="55">
        <v>0</v>
      </c>
      <c r="L13" s="137">
        <f>L14+L17+L18+L19+L20+L21</f>
        <v>0</v>
      </c>
      <c r="M13" s="137">
        <f>M14+M17+M18+M19+M20+M21</f>
        <v>0</v>
      </c>
      <c r="N13" s="228">
        <v>0</v>
      </c>
      <c r="O13" s="137">
        <f>O14+O17+O18+O19+O20+O21</f>
        <v>0</v>
      </c>
      <c r="P13" s="137">
        <f>P14+P17+P18+P19+P20+P21</f>
        <v>0</v>
      </c>
      <c r="Q13" s="228">
        <v>0</v>
      </c>
    </row>
    <row r="14" spans="1:17" ht="45">
      <c r="A14" s="13" t="s">
        <v>67</v>
      </c>
      <c r="B14" s="14" t="s">
        <v>56</v>
      </c>
      <c r="C14" s="82">
        <f>SUM(C15:C16)</f>
        <v>0</v>
      </c>
      <c r="D14" s="82">
        <f>SUM(D15:D16)</f>
        <v>0</v>
      </c>
      <c r="E14" s="55">
        <v>0</v>
      </c>
      <c r="F14" s="82">
        <v>0</v>
      </c>
      <c r="G14" s="82">
        <v>0</v>
      </c>
      <c r="H14" s="55">
        <v>0</v>
      </c>
      <c r="I14" s="82">
        <f>SUM(I15:I16)</f>
        <v>0</v>
      </c>
      <c r="J14" s="82">
        <f>SUM(J15:J16)</f>
        <v>0</v>
      </c>
      <c r="K14" s="55">
        <v>0</v>
      </c>
      <c r="L14" s="137">
        <f>L15+L16</f>
        <v>0</v>
      </c>
      <c r="M14" s="137">
        <f>M15+M16</f>
        <v>0</v>
      </c>
      <c r="N14" s="228">
        <v>0</v>
      </c>
      <c r="O14" s="137">
        <f>O15+O16</f>
        <v>0</v>
      </c>
      <c r="P14" s="137">
        <f>P15+P16</f>
        <v>0</v>
      </c>
      <c r="Q14" s="228">
        <v>0</v>
      </c>
    </row>
    <row r="15" spans="1:17" ht="31.5" customHeight="1">
      <c r="A15" s="13" t="s">
        <v>68</v>
      </c>
      <c r="B15" s="14" t="s">
        <v>69</v>
      </c>
      <c r="C15" s="82">
        <v>0</v>
      </c>
      <c r="D15" s="82">
        <v>0</v>
      </c>
      <c r="E15" s="55">
        <v>0</v>
      </c>
      <c r="F15" s="82">
        <v>0</v>
      </c>
      <c r="G15" s="82">
        <v>0</v>
      </c>
      <c r="H15" s="55">
        <v>0</v>
      </c>
      <c r="I15" s="82">
        <v>0</v>
      </c>
      <c r="J15" s="82">
        <v>0</v>
      </c>
      <c r="K15" s="55">
        <v>0</v>
      </c>
      <c r="L15" s="82">
        <v>0</v>
      </c>
      <c r="M15" s="82">
        <v>0</v>
      </c>
      <c r="N15" s="228">
        <v>0</v>
      </c>
      <c r="O15" s="82">
        <v>0</v>
      </c>
      <c r="P15" s="82">
        <v>0</v>
      </c>
      <c r="Q15" s="228">
        <v>0</v>
      </c>
    </row>
    <row r="16" spans="1:17" ht="32.25">
      <c r="A16" s="13" t="s">
        <v>70</v>
      </c>
      <c r="B16" s="14" t="s">
        <v>71</v>
      </c>
      <c r="C16" s="82">
        <v>0</v>
      </c>
      <c r="D16" s="82">
        <v>0</v>
      </c>
      <c r="E16" s="55">
        <v>0</v>
      </c>
      <c r="F16" s="82">
        <v>0</v>
      </c>
      <c r="G16" s="82">
        <v>0</v>
      </c>
      <c r="H16" s="55">
        <v>0</v>
      </c>
      <c r="I16" s="82">
        <v>0</v>
      </c>
      <c r="J16" s="82">
        <v>0</v>
      </c>
      <c r="K16" s="55">
        <v>0</v>
      </c>
      <c r="L16" s="82">
        <v>0</v>
      </c>
      <c r="M16" s="82">
        <v>0</v>
      </c>
      <c r="N16" s="228">
        <v>0</v>
      </c>
      <c r="O16" s="82">
        <v>0</v>
      </c>
      <c r="P16" s="82">
        <v>0</v>
      </c>
      <c r="Q16" s="228">
        <v>0</v>
      </c>
    </row>
    <row r="17" spans="1:17" ht="45">
      <c r="A17" s="13" t="s">
        <v>72</v>
      </c>
      <c r="B17" s="14" t="s">
        <v>58</v>
      </c>
      <c r="C17" s="82">
        <v>0</v>
      </c>
      <c r="D17" s="82">
        <v>0</v>
      </c>
      <c r="E17" s="55">
        <v>0</v>
      </c>
      <c r="F17" s="82">
        <v>0</v>
      </c>
      <c r="G17" s="82">
        <v>0</v>
      </c>
      <c r="H17" s="55">
        <v>0</v>
      </c>
      <c r="I17" s="82">
        <v>0</v>
      </c>
      <c r="J17" s="82">
        <v>0</v>
      </c>
      <c r="K17" s="55">
        <v>0</v>
      </c>
      <c r="L17" s="82">
        <v>0</v>
      </c>
      <c r="M17" s="82">
        <v>0</v>
      </c>
      <c r="N17" s="228">
        <v>0</v>
      </c>
      <c r="O17" s="82">
        <v>0</v>
      </c>
      <c r="P17" s="82">
        <v>0</v>
      </c>
      <c r="Q17" s="228">
        <v>0</v>
      </c>
    </row>
    <row r="18" spans="1:17" ht="30">
      <c r="A18" s="13" t="s">
        <v>73</v>
      </c>
      <c r="B18" s="14" t="s">
        <v>60</v>
      </c>
      <c r="C18" s="82">
        <v>0</v>
      </c>
      <c r="D18" s="82">
        <v>0</v>
      </c>
      <c r="E18" s="55">
        <v>0</v>
      </c>
      <c r="F18" s="82">
        <v>0</v>
      </c>
      <c r="G18" s="82">
        <v>0</v>
      </c>
      <c r="H18" s="55">
        <v>0</v>
      </c>
      <c r="I18" s="82">
        <v>0</v>
      </c>
      <c r="J18" s="82">
        <v>0</v>
      </c>
      <c r="K18" s="55">
        <v>0</v>
      </c>
      <c r="L18" s="82">
        <v>0</v>
      </c>
      <c r="M18" s="82">
        <v>0</v>
      </c>
      <c r="N18" s="228">
        <v>0</v>
      </c>
      <c r="O18" s="82">
        <v>0</v>
      </c>
      <c r="P18" s="82">
        <v>0</v>
      </c>
      <c r="Q18" s="228">
        <v>0</v>
      </c>
    </row>
    <row r="19" spans="1:17" ht="15">
      <c r="A19" s="13" t="s">
        <v>74</v>
      </c>
      <c r="B19" s="14" t="s">
        <v>75</v>
      </c>
      <c r="C19" s="82">
        <v>0</v>
      </c>
      <c r="D19" s="82">
        <v>0</v>
      </c>
      <c r="E19" s="55">
        <v>0</v>
      </c>
      <c r="F19" s="82">
        <v>0</v>
      </c>
      <c r="G19" s="82">
        <v>0</v>
      </c>
      <c r="H19" s="55">
        <v>0</v>
      </c>
      <c r="I19" s="82">
        <v>0</v>
      </c>
      <c r="J19" s="82">
        <v>0</v>
      </c>
      <c r="K19" s="55">
        <v>0</v>
      </c>
      <c r="L19" s="82">
        <v>0</v>
      </c>
      <c r="M19" s="82">
        <v>0</v>
      </c>
      <c r="N19" s="228">
        <v>0</v>
      </c>
      <c r="O19" s="82">
        <v>0</v>
      </c>
      <c r="P19" s="82">
        <v>0</v>
      </c>
      <c r="Q19" s="228">
        <v>0</v>
      </c>
    </row>
    <row r="20" spans="1:17" ht="42.75" customHeight="1">
      <c r="A20" s="13" t="s">
        <v>76</v>
      </c>
      <c r="B20" s="14" t="s">
        <v>77</v>
      </c>
      <c r="C20" s="82">
        <v>0</v>
      </c>
      <c r="D20" s="82">
        <v>0</v>
      </c>
      <c r="E20" s="55">
        <v>0</v>
      </c>
      <c r="F20" s="82">
        <v>0</v>
      </c>
      <c r="G20" s="82">
        <v>0</v>
      </c>
      <c r="H20" s="55">
        <v>0</v>
      </c>
      <c r="I20" s="82">
        <v>0</v>
      </c>
      <c r="J20" s="82">
        <v>0</v>
      </c>
      <c r="K20" s="55">
        <v>0</v>
      </c>
      <c r="L20" s="82">
        <v>0</v>
      </c>
      <c r="M20" s="82">
        <v>0</v>
      </c>
      <c r="N20" s="228">
        <v>0</v>
      </c>
      <c r="O20" s="82">
        <v>0</v>
      </c>
      <c r="P20" s="82">
        <v>0</v>
      </c>
      <c r="Q20" s="228">
        <v>0</v>
      </c>
    </row>
    <row r="21" spans="1:17" ht="15">
      <c r="A21" s="13" t="s">
        <v>78</v>
      </c>
      <c r="B21" s="14" t="s">
        <v>65</v>
      </c>
      <c r="C21" s="82">
        <v>0</v>
      </c>
      <c r="D21" s="82">
        <v>0</v>
      </c>
      <c r="E21" s="55">
        <v>0</v>
      </c>
      <c r="F21" s="82">
        <v>0</v>
      </c>
      <c r="G21" s="82">
        <v>0</v>
      </c>
      <c r="H21" s="55">
        <v>0</v>
      </c>
      <c r="I21" s="82">
        <v>0</v>
      </c>
      <c r="J21" s="82">
        <v>0</v>
      </c>
      <c r="K21" s="55">
        <v>0</v>
      </c>
      <c r="L21" s="82">
        <v>0</v>
      </c>
      <c r="M21" s="82">
        <v>0</v>
      </c>
      <c r="N21" s="228">
        <v>0</v>
      </c>
      <c r="O21" s="82">
        <v>0</v>
      </c>
      <c r="P21" s="82">
        <v>0</v>
      </c>
      <c r="Q21" s="228">
        <v>0</v>
      </c>
    </row>
    <row r="22" spans="1:17" ht="15">
      <c r="A22" s="13" t="s">
        <v>79</v>
      </c>
      <c r="B22" s="14" t="s">
        <v>80</v>
      </c>
      <c r="C22" s="82">
        <f>SUM(C23:C26)</f>
        <v>11</v>
      </c>
      <c r="D22" s="82">
        <f>SUM(D23:D26)</f>
        <v>9</v>
      </c>
      <c r="E22" s="55">
        <f>D22/C22-1</f>
        <v>-0.18181818181818177</v>
      </c>
      <c r="F22" s="82">
        <f>SUM(F23:F26)</f>
        <v>0</v>
      </c>
      <c r="G22" s="82">
        <f>SUM(G23:G26)</f>
        <v>0</v>
      </c>
      <c r="H22" s="55">
        <v>0</v>
      </c>
      <c r="I22" s="82">
        <f>SUM(I23:I26)</f>
        <v>0</v>
      </c>
      <c r="J22" s="82">
        <f>SUM(J23:J26)</f>
        <v>0</v>
      </c>
      <c r="K22" s="55">
        <v>0</v>
      </c>
      <c r="L22" s="82">
        <f>SUM(L23:L26)</f>
        <v>0</v>
      </c>
      <c r="M22" s="82">
        <f>SUM(M23:M26)</f>
        <v>0</v>
      </c>
      <c r="N22" s="228">
        <v>0</v>
      </c>
      <c r="O22" s="82">
        <f>SUM(O23:O26)</f>
        <v>0</v>
      </c>
      <c r="P22" s="82">
        <f>SUM(P23:P26)</f>
        <v>0</v>
      </c>
      <c r="Q22" s="228">
        <v>0</v>
      </c>
    </row>
    <row r="23" spans="1:17" ht="30">
      <c r="A23" s="13" t="s">
        <v>81</v>
      </c>
      <c r="B23" s="14" t="s">
        <v>82</v>
      </c>
      <c r="C23" s="82">
        <v>5</v>
      </c>
      <c r="D23" s="82">
        <v>0</v>
      </c>
      <c r="E23" s="55">
        <f>D23/C23-1</f>
        <v>-1</v>
      </c>
      <c r="F23" s="82">
        <v>0</v>
      </c>
      <c r="G23" s="82">
        <v>0</v>
      </c>
      <c r="H23" s="55">
        <v>0</v>
      </c>
      <c r="I23" s="82">
        <v>0</v>
      </c>
      <c r="J23" s="82">
        <v>0</v>
      </c>
      <c r="K23" s="55">
        <v>0</v>
      </c>
      <c r="L23" s="82">
        <v>0</v>
      </c>
      <c r="M23" s="82">
        <v>0</v>
      </c>
      <c r="N23" s="228">
        <v>0</v>
      </c>
      <c r="O23" s="82">
        <v>0</v>
      </c>
      <c r="P23" s="82">
        <v>0</v>
      </c>
      <c r="Q23" s="228">
        <v>0</v>
      </c>
    </row>
    <row r="24" spans="1:17" ht="60">
      <c r="A24" s="13" t="s">
        <v>83</v>
      </c>
      <c r="B24" s="14" t="s">
        <v>84</v>
      </c>
      <c r="C24" s="82">
        <v>0</v>
      </c>
      <c r="D24" s="82">
        <v>0</v>
      </c>
      <c r="E24" s="55">
        <v>0</v>
      </c>
      <c r="F24" s="83">
        <v>0</v>
      </c>
      <c r="G24" s="83">
        <v>0</v>
      </c>
      <c r="H24" s="55">
        <v>0</v>
      </c>
      <c r="I24" s="82">
        <v>0</v>
      </c>
      <c r="J24" s="82">
        <v>0</v>
      </c>
      <c r="K24" s="55">
        <v>0</v>
      </c>
      <c r="L24" s="82">
        <v>0</v>
      </c>
      <c r="M24" s="82">
        <v>0</v>
      </c>
      <c r="N24" s="228">
        <v>0</v>
      </c>
      <c r="O24" s="82">
        <v>0</v>
      </c>
      <c r="P24" s="82">
        <v>0</v>
      </c>
      <c r="Q24" s="228">
        <v>0</v>
      </c>
    </row>
    <row r="25" spans="1:17" ht="45">
      <c r="A25" s="13" t="s">
        <v>85</v>
      </c>
      <c r="B25" s="14" t="s">
        <v>86</v>
      </c>
      <c r="C25" s="82">
        <v>6</v>
      </c>
      <c r="D25" s="82">
        <v>9</v>
      </c>
      <c r="E25" s="55">
        <f>D25/C25-1</f>
        <v>0.5</v>
      </c>
      <c r="F25" s="82">
        <v>0</v>
      </c>
      <c r="G25" s="82">
        <v>0</v>
      </c>
      <c r="H25" s="55">
        <v>0</v>
      </c>
      <c r="I25" s="82">
        <v>0</v>
      </c>
      <c r="J25" s="82">
        <v>0</v>
      </c>
      <c r="K25" s="55">
        <v>0</v>
      </c>
      <c r="L25" s="82">
        <v>0</v>
      </c>
      <c r="M25" s="82">
        <v>0</v>
      </c>
      <c r="N25" s="228">
        <v>0</v>
      </c>
      <c r="O25" s="82">
        <v>0</v>
      </c>
      <c r="P25" s="82">
        <v>0</v>
      </c>
      <c r="Q25" s="228">
        <v>0</v>
      </c>
    </row>
    <row r="26" spans="1:17" ht="15">
      <c r="A26" s="13" t="s">
        <v>87</v>
      </c>
      <c r="B26" s="14" t="s">
        <v>65</v>
      </c>
      <c r="C26" s="82">
        <v>0</v>
      </c>
      <c r="D26" s="82">
        <v>0</v>
      </c>
      <c r="E26" s="55">
        <v>0</v>
      </c>
      <c r="F26" s="137">
        <v>0</v>
      </c>
      <c r="G26" s="137">
        <v>0</v>
      </c>
      <c r="H26" s="55">
        <v>0</v>
      </c>
      <c r="I26" s="82">
        <v>0</v>
      </c>
      <c r="J26" s="82">
        <v>0</v>
      </c>
      <c r="K26" s="55">
        <v>0</v>
      </c>
      <c r="L26" s="82">
        <v>0</v>
      </c>
      <c r="M26" s="82">
        <v>0</v>
      </c>
      <c r="N26" s="228">
        <v>0</v>
      </c>
      <c r="O26" s="82">
        <v>0</v>
      </c>
      <c r="P26" s="82">
        <v>0</v>
      </c>
      <c r="Q26" s="228">
        <v>0</v>
      </c>
    </row>
    <row r="27" ht="15">
      <c r="B27" s="139"/>
    </row>
    <row r="28" ht="15">
      <c r="B28" s="139"/>
    </row>
    <row r="29" ht="15">
      <c r="B29" s="139"/>
    </row>
    <row r="30" ht="15">
      <c r="B30" s="139"/>
    </row>
    <row r="31" ht="15">
      <c r="B31" s="139"/>
    </row>
    <row r="32" ht="15">
      <c r="B32" s="139"/>
    </row>
    <row r="33" ht="15">
      <c r="B33" s="139"/>
    </row>
    <row r="34" ht="15">
      <c r="B34" s="139"/>
    </row>
    <row r="35" ht="15">
      <c r="B35" s="139"/>
    </row>
    <row r="36" ht="15">
      <c r="B36" s="139"/>
    </row>
    <row r="37" ht="15">
      <c r="B37" s="139"/>
    </row>
    <row r="38" ht="15">
      <c r="B38" s="139"/>
    </row>
    <row r="39" ht="15">
      <c r="B39" s="139"/>
    </row>
    <row r="40" ht="15">
      <c r="B40" s="139"/>
    </row>
    <row r="41" ht="15">
      <c r="B41" s="139"/>
    </row>
    <row r="42" ht="15">
      <c r="B42" s="139"/>
    </row>
    <row r="43" ht="15">
      <c r="B43" s="139"/>
    </row>
    <row r="44" ht="15">
      <c r="B44" s="139"/>
    </row>
    <row r="45" ht="15">
      <c r="B45" s="139"/>
    </row>
    <row r="46" ht="15">
      <c r="B46" s="139"/>
    </row>
    <row r="47" ht="15">
      <c r="B47" s="139"/>
    </row>
    <row r="48" ht="15">
      <c r="B48" s="139"/>
    </row>
    <row r="49" ht="15">
      <c r="B49" s="139"/>
    </row>
    <row r="50" ht="15">
      <c r="B50" s="139"/>
    </row>
    <row r="51" ht="15">
      <c r="B51" s="139"/>
    </row>
    <row r="52" ht="15">
      <c r="B52" s="139"/>
    </row>
    <row r="53" ht="15">
      <c r="B53" s="139"/>
    </row>
    <row r="54" ht="15">
      <c r="B54" s="139"/>
    </row>
    <row r="55" ht="15">
      <c r="B55" s="139"/>
    </row>
    <row r="56" ht="15">
      <c r="B56" s="139"/>
    </row>
    <row r="57" ht="15">
      <c r="B57" s="139"/>
    </row>
    <row r="58" ht="15">
      <c r="B58" s="139"/>
    </row>
    <row r="59" ht="15">
      <c r="B59" s="139"/>
    </row>
    <row r="60" ht="15">
      <c r="B60" s="139"/>
    </row>
    <row r="61" ht="15">
      <c r="B61" s="139"/>
    </row>
    <row r="62" ht="15">
      <c r="B62" s="139"/>
    </row>
    <row r="63" ht="15">
      <c r="B63" s="139"/>
    </row>
    <row r="64" ht="15">
      <c r="B64" s="139"/>
    </row>
    <row r="65" ht="15">
      <c r="B65" s="139"/>
    </row>
    <row r="66" ht="15">
      <c r="B66" s="139"/>
    </row>
    <row r="67" ht="15">
      <c r="B67" s="139"/>
    </row>
    <row r="68" ht="15">
      <c r="B68" s="139"/>
    </row>
  </sheetData>
  <sheetProtection/>
  <mergeCells count="9">
    <mergeCell ref="A1:Q1"/>
    <mergeCell ref="C3:Q3"/>
    <mergeCell ref="C4:E4"/>
    <mergeCell ref="F4:H4"/>
    <mergeCell ref="I4:K4"/>
    <mergeCell ref="L4:N4"/>
    <mergeCell ref="O4:Q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="90" zoomScaleSheetLayoutView="90" zoomScalePageLayoutView="0" workbookViewId="0" topLeftCell="C1">
      <selection activeCell="A11" sqref="A1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4.57421875" style="0" customWidth="1"/>
    <col min="11" max="11" width="20.421875" style="0" customWidth="1"/>
  </cols>
  <sheetData>
    <row r="1" spans="1:11" ht="15">
      <c r="A1" s="218" t="s">
        <v>178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14" ht="135">
      <c r="A3" s="136" t="s">
        <v>0</v>
      </c>
      <c r="B3" s="136" t="s">
        <v>179</v>
      </c>
      <c r="C3" s="136" t="s">
        <v>180</v>
      </c>
      <c r="D3" s="136" t="s">
        <v>181</v>
      </c>
      <c r="E3" s="136" t="s">
        <v>182</v>
      </c>
      <c r="F3" s="136" t="s">
        <v>183</v>
      </c>
      <c r="G3" s="136" t="s">
        <v>184</v>
      </c>
      <c r="H3" s="136" t="s">
        <v>185</v>
      </c>
      <c r="I3" s="136" t="s">
        <v>186</v>
      </c>
      <c r="J3" s="136" t="s">
        <v>187</v>
      </c>
      <c r="K3" s="136" t="s">
        <v>188</v>
      </c>
      <c r="L3" s="139"/>
      <c r="M3" s="139"/>
      <c r="N3" s="139"/>
    </row>
    <row r="4" spans="1:11" s="56" customFormat="1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</row>
    <row r="5" spans="1:11" ht="60">
      <c r="A5" s="137">
        <v>9</v>
      </c>
      <c r="B5" s="137" t="s">
        <v>190</v>
      </c>
      <c r="C5" s="137" t="s">
        <v>189</v>
      </c>
      <c r="D5" s="136" t="s">
        <v>191</v>
      </c>
      <c r="E5" s="136" t="s">
        <v>289</v>
      </c>
      <c r="F5" s="13" t="s">
        <v>193</v>
      </c>
      <c r="G5" s="136" t="s">
        <v>192</v>
      </c>
      <c r="H5" s="137">
        <v>35</v>
      </c>
      <c r="I5" s="137">
        <v>10</v>
      </c>
      <c r="J5" s="137">
        <v>5</v>
      </c>
      <c r="K5" s="137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A11" sqref="A11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18" t="s">
        <v>194</v>
      </c>
      <c r="B1" s="218"/>
      <c r="C1" s="218"/>
      <c r="D1" s="218"/>
    </row>
    <row r="2" spans="1:4" ht="15">
      <c r="A2" s="138"/>
      <c r="B2" s="138"/>
      <c r="C2" s="138"/>
      <c r="D2" s="138"/>
    </row>
    <row r="3" spans="1:4" ht="15">
      <c r="A3" s="137" t="s">
        <v>0</v>
      </c>
      <c r="B3" s="137" t="s">
        <v>195</v>
      </c>
      <c r="C3" s="137"/>
      <c r="D3" s="137"/>
    </row>
    <row r="4" spans="1:4" ht="75">
      <c r="A4" s="137">
        <v>1</v>
      </c>
      <c r="B4" s="58" t="s">
        <v>207</v>
      </c>
      <c r="C4" s="136" t="s">
        <v>196</v>
      </c>
      <c r="D4" s="136" t="s">
        <v>289</v>
      </c>
    </row>
    <row r="5" spans="1:4" ht="30">
      <c r="A5" s="137">
        <v>2</v>
      </c>
      <c r="B5" s="58" t="s">
        <v>197</v>
      </c>
      <c r="C5" s="136" t="s">
        <v>198</v>
      </c>
      <c r="D5" s="137">
        <v>51</v>
      </c>
    </row>
    <row r="6" spans="1:4" ht="30">
      <c r="A6" s="13" t="s">
        <v>67</v>
      </c>
      <c r="B6" s="58" t="s">
        <v>199</v>
      </c>
      <c r="C6" s="136" t="s">
        <v>198</v>
      </c>
      <c r="D6" s="137">
        <v>51</v>
      </c>
    </row>
    <row r="7" spans="1:4" ht="45">
      <c r="A7" s="13" t="s">
        <v>72</v>
      </c>
      <c r="B7" s="58" t="s">
        <v>200</v>
      </c>
      <c r="C7" s="136" t="s">
        <v>198</v>
      </c>
      <c r="D7" s="137">
        <v>0</v>
      </c>
    </row>
    <row r="8" spans="1:4" ht="45">
      <c r="A8" s="137">
        <v>3</v>
      </c>
      <c r="B8" s="58" t="s">
        <v>201</v>
      </c>
      <c r="C8" s="136" t="s">
        <v>202</v>
      </c>
      <c r="D8" s="137" t="s">
        <v>203</v>
      </c>
    </row>
    <row r="9" spans="1:4" ht="45">
      <c r="A9" s="137">
        <v>4</v>
      </c>
      <c r="B9" s="58" t="s">
        <v>204</v>
      </c>
      <c r="C9" s="136" t="s">
        <v>202</v>
      </c>
      <c r="D9" s="137" t="s">
        <v>203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1" sqref="A11"/>
    </sheetView>
  </sheetViews>
  <sheetFormatPr defaultColWidth="9.140625" defaultRowHeight="15"/>
  <sheetData>
    <row r="1" spans="1:27" ht="31.5" customHeight="1">
      <c r="A1" s="223" t="s">
        <v>290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3" ht="15">
      <c r="A3" s="84" t="s">
        <v>291</v>
      </c>
    </row>
    <row r="4" ht="15">
      <c r="A4" s="84" t="s">
        <v>292</v>
      </c>
    </row>
    <row r="5" ht="15">
      <c r="A5" s="84" t="s">
        <v>293</v>
      </c>
    </row>
    <row r="6" ht="15">
      <c r="A6" s="59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A11" sqref="A11"/>
    </sheetView>
  </sheetViews>
  <sheetFormatPr defaultColWidth="9.140625" defaultRowHeight="15"/>
  <sheetData>
    <row r="1" ht="15">
      <c r="A1" t="s">
        <v>205</v>
      </c>
    </row>
    <row r="3" ht="15">
      <c r="A3" s="59" t="s">
        <v>230</v>
      </c>
    </row>
    <row r="4" ht="15">
      <c r="A4" s="59" t="s">
        <v>231</v>
      </c>
    </row>
    <row r="5" ht="15">
      <c r="A5" s="59" t="s">
        <v>232</v>
      </c>
    </row>
    <row r="6" ht="15">
      <c r="A6" s="59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80" zoomScaleSheetLayoutView="180" zoomScalePageLayoutView="0" workbookViewId="0" topLeftCell="A1">
      <selection activeCell="A2" sqref="A1:IV16384"/>
    </sheetView>
  </sheetViews>
  <sheetFormatPr defaultColWidth="9.140625" defaultRowHeight="15"/>
  <cols>
    <col min="1" max="1" width="53.421875" style="241" customWidth="1"/>
    <col min="2" max="3" width="9.140625" style="241" customWidth="1"/>
    <col min="4" max="4" width="11.28125" style="241" customWidth="1"/>
    <col min="5" max="18" width="9.140625" style="241" customWidth="1"/>
    <col min="19" max="19" width="29.8515625" style="241" customWidth="1"/>
    <col min="20" max="16384" width="9.140625" style="241" customWidth="1"/>
  </cols>
  <sheetData>
    <row r="1" spans="1:4" ht="63" customHeight="1">
      <c r="A1" s="240" t="s">
        <v>126</v>
      </c>
      <c r="B1" s="240"/>
      <c r="C1" s="240"/>
      <c r="D1" s="240"/>
    </row>
    <row r="3" spans="1:4" ht="12.75">
      <c r="A3" s="247"/>
      <c r="B3" s="247">
        <v>2021</v>
      </c>
      <c r="C3" s="247">
        <v>2020</v>
      </c>
      <c r="D3" s="247" t="s">
        <v>173</v>
      </c>
    </row>
    <row r="4" spans="1:4" ht="12.75">
      <c r="A4" s="247" t="s">
        <v>175</v>
      </c>
      <c r="B4" s="248">
        <f>B5+B6</f>
        <v>2451</v>
      </c>
      <c r="C4" s="248">
        <v>2451</v>
      </c>
      <c r="D4" s="249">
        <f>C4-B4</f>
        <v>0</v>
      </c>
    </row>
    <row r="5" spans="1:4" ht="12.75">
      <c r="A5" s="247" t="s">
        <v>176</v>
      </c>
      <c r="B5" s="247">
        <v>2307</v>
      </c>
      <c r="C5" s="247">
        <v>2307</v>
      </c>
      <c r="D5" s="248">
        <v>0</v>
      </c>
    </row>
    <row r="6" spans="1:4" ht="12.75">
      <c r="A6" s="247" t="s">
        <v>177</v>
      </c>
      <c r="B6" s="247">
        <v>144</v>
      </c>
      <c r="C6" s="247">
        <v>144</v>
      </c>
      <c r="D6" s="248">
        <v>0</v>
      </c>
    </row>
    <row r="8" ht="12.75">
      <c r="B8" s="250"/>
    </row>
    <row r="9" ht="12.75">
      <c r="B9" s="250"/>
    </row>
    <row r="10" spans="2:3" ht="12.75">
      <c r="B10" s="250"/>
      <c r="C10" s="25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1" sqref="A11"/>
    </sheetView>
  </sheetViews>
  <sheetFormatPr defaultColWidth="9.140625" defaultRowHeight="15"/>
  <sheetData>
    <row r="1" spans="1:27" ht="31.5" customHeight="1">
      <c r="A1" s="223" t="s">
        <v>233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3" spans="1:27" ht="31.5" customHeight="1">
      <c r="A3" s="223" t="s">
        <v>294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ht="15">
      <c r="A4" s="84"/>
    </row>
    <row r="5" ht="15">
      <c r="A5" s="84"/>
    </row>
    <row r="6" ht="15">
      <c r="A6" s="59"/>
    </row>
  </sheetData>
  <sheetProtection/>
  <mergeCells count="2">
    <mergeCell ref="A1:AA1"/>
    <mergeCell ref="A3:AA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.140625" style="0" customWidth="1"/>
    <col min="2" max="2" width="32.8515625" style="0" customWidth="1"/>
    <col min="3" max="3" width="17.57421875" style="0" customWidth="1"/>
    <col min="4" max="4" width="15.421875" style="0" customWidth="1"/>
    <col min="5" max="5" width="14.00390625" style="0" customWidth="1"/>
  </cols>
  <sheetData>
    <row r="1" spans="1:27" ht="31.5" customHeight="1">
      <c r="A1" s="223" t="s">
        <v>234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139"/>
      <c r="Y1" s="139"/>
      <c r="Z1" s="139"/>
      <c r="AA1" s="139"/>
    </row>
    <row r="3" ht="15">
      <c r="A3" s="84" t="s">
        <v>295</v>
      </c>
    </row>
    <row r="4" ht="15">
      <c r="A4" s="84" t="s">
        <v>296</v>
      </c>
    </row>
    <row r="5" ht="15">
      <c r="A5" s="84"/>
    </row>
    <row r="6" spans="1:5" ht="15">
      <c r="A6" s="224" t="s">
        <v>235</v>
      </c>
      <c r="B6" s="224"/>
      <c r="C6" s="224" t="s">
        <v>236</v>
      </c>
      <c r="D6" s="224"/>
      <c r="E6" s="224"/>
    </row>
    <row r="7" spans="1:6" ht="15">
      <c r="A7" s="224">
        <v>1</v>
      </c>
      <c r="B7" s="225" t="s">
        <v>237</v>
      </c>
      <c r="C7" s="140" t="s">
        <v>238</v>
      </c>
      <c r="D7" s="140" t="s">
        <v>239</v>
      </c>
      <c r="E7" s="140" t="s">
        <v>240</v>
      </c>
      <c r="F7" s="85"/>
    </row>
    <row r="8" spans="1:6" ht="15">
      <c r="A8" s="224"/>
      <c r="B8" s="225"/>
      <c r="C8" s="86">
        <v>27</v>
      </c>
      <c r="D8" s="86">
        <v>5</v>
      </c>
      <c r="E8" s="86">
        <v>0</v>
      </c>
      <c r="F8" s="85"/>
    </row>
    <row r="9" spans="1:6" ht="15">
      <c r="A9" s="224">
        <v>2</v>
      </c>
      <c r="B9" s="225" t="s">
        <v>241</v>
      </c>
      <c r="C9" s="87" t="s">
        <v>238</v>
      </c>
      <c r="D9" s="87" t="s">
        <v>239</v>
      </c>
      <c r="E9" s="87" t="s">
        <v>240</v>
      </c>
      <c r="F9" s="85"/>
    </row>
    <row r="10" spans="1:6" ht="15">
      <c r="A10" s="224"/>
      <c r="B10" s="225"/>
      <c r="C10" s="86">
        <v>28</v>
      </c>
      <c r="D10" s="86">
        <v>4</v>
      </c>
      <c r="E10" s="86">
        <v>0</v>
      </c>
      <c r="F10" s="85"/>
    </row>
    <row r="11" spans="1:6" ht="24.75" customHeight="1">
      <c r="A11" s="224">
        <v>3</v>
      </c>
      <c r="B11" s="225" t="s">
        <v>242</v>
      </c>
      <c r="C11" s="88" t="s">
        <v>243</v>
      </c>
      <c r="D11" s="87" t="s">
        <v>244</v>
      </c>
      <c r="E11" s="87" t="s">
        <v>245</v>
      </c>
      <c r="F11" s="85"/>
    </row>
    <row r="12" spans="1:6" ht="15">
      <c r="A12" s="224"/>
      <c r="B12" s="225"/>
      <c r="C12" s="86">
        <v>0</v>
      </c>
      <c r="D12" s="86">
        <v>0</v>
      </c>
      <c r="E12" s="86">
        <v>2</v>
      </c>
      <c r="F12" s="85"/>
    </row>
    <row r="13" spans="1:6" ht="15">
      <c r="A13" s="224">
        <v>4</v>
      </c>
      <c r="B13" s="225" t="s">
        <v>246</v>
      </c>
      <c r="C13" s="87" t="s">
        <v>238</v>
      </c>
      <c r="D13" s="87" t="s">
        <v>239</v>
      </c>
      <c r="E13" s="87" t="s">
        <v>240</v>
      </c>
      <c r="F13" s="85"/>
    </row>
    <row r="14" spans="1:6" ht="15">
      <c r="A14" s="224"/>
      <c r="B14" s="225"/>
      <c r="C14" s="86">
        <v>29</v>
      </c>
      <c r="D14" s="86">
        <v>3</v>
      </c>
      <c r="E14" s="86">
        <v>0</v>
      </c>
      <c r="F14" s="85"/>
    </row>
    <row r="15" spans="1:6" ht="15">
      <c r="A15" s="224">
        <v>5</v>
      </c>
      <c r="B15" s="225" t="s">
        <v>297</v>
      </c>
      <c r="C15" s="87" t="s">
        <v>238</v>
      </c>
      <c r="D15" s="87" t="s">
        <v>239</v>
      </c>
      <c r="E15" s="87" t="s">
        <v>240</v>
      </c>
      <c r="F15" s="85"/>
    </row>
    <row r="16" spans="1:6" ht="15">
      <c r="A16" s="224"/>
      <c r="B16" s="225"/>
      <c r="C16" s="86">
        <v>30</v>
      </c>
      <c r="D16" s="86">
        <v>2</v>
      </c>
      <c r="E16" s="86">
        <v>0</v>
      </c>
      <c r="F16" s="85"/>
    </row>
    <row r="17" spans="1:5" ht="15">
      <c r="A17" s="224">
        <v>6</v>
      </c>
      <c r="B17" s="225" t="s">
        <v>247</v>
      </c>
      <c r="C17" s="87" t="s">
        <v>238</v>
      </c>
      <c r="D17" s="87" t="s">
        <v>239</v>
      </c>
      <c r="E17" s="87" t="s">
        <v>240</v>
      </c>
    </row>
    <row r="18" spans="1:5" ht="15">
      <c r="A18" s="224"/>
      <c r="B18" s="225"/>
      <c r="C18" s="86">
        <v>27</v>
      </c>
      <c r="D18" s="86">
        <v>5</v>
      </c>
      <c r="E18" s="86">
        <v>0</v>
      </c>
    </row>
  </sheetData>
  <sheetProtection/>
  <mergeCells count="15">
    <mergeCell ref="A17:A18"/>
    <mergeCell ref="B17:B18"/>
    <mergeCell ref="A1:W1"/>
    <mergeCell ref="A6:B6"/>
    <mergeCell ref="C6:E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11" sqref="A11"/>
    </sheetView>
  </sheetViews>
  <sheetFormatPr defaultColWidth="9.140625" defaultRowHeight="15"/>
  <sheetData>
    <row r="1" spans="1:27" ht="15">
      <c r="A1" s="223" t="s">
        <v>248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3" spans="1:27" ht="29.25" customHeight="1">
      <c r="A3" s="223" t="s">
        <v>249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ht="15">
      <c r="A4" s="89"/>
    </row>
    <row r="5" spans="1:14" ht="33" customHeight="1">
      <c r="A5" s="229" t="s">
        <v>298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14" ht="15.75" customHeight="1">
      <c r="A6" s="229" t="s">
        <v>299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1:14" ht="33" customHeight="1">
      <c r="A7" s="229" t="s">
        <v>300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14" ht="58.5" customHeight="1">
      <c r="A8" s="229" t="s">
        <v>301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</row>
    <row r="9" spans="1:14" ht="30.75" customHeight="1">
      <c r="A9" s="229" t="s">
        <v>302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</row>
    <row r="10" spans="1:14" ht="30" customHeight="1">
      <c r="A10" s="230" t="s">
        <v>303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</row>
  </sheetData>
  <sheetProtection/>
  <mergeCells count="8">
    <mergeCell ref="A9:N9"/>
    <mergeCell ref="A10:N10"/>
    <mergeCell ref="A1:AA1"/>
    <mergeCell ref="A3:N3"/>
    <mergeCell ref="A5:N5"/>
    <mergeCell ref="A6:N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9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.140625" style="237" customWidth="1"/>
    <col min="2" max="2" width="16.00390625" style="237" customWidth="1"/>
    <col min="3" max="4" width="10.57421875" style="237" customWidth="1"/>
    <col min="5" max="31" width="8.140625" style="237" customWidth="1"/>
    <col min="32" max="16384" width="9.140625" style="237" customWidth="1"/>
  </cols>
  <sheetData>
    <row r="1" s="90" customFormat="1" ht="15">
      <c r="A1" s="90" t="s">
        <v>250</v>
      </c>
    </row>
    <row r="2" spans="1:31" s="90" customFormat="1" ht="46.5" customHeight="1">
      <c r="A2" s="226" t="s">
        <v>0</v>
      </c>
      <c r="B2" s="226" t="s">
        <v>251</v>
      </c>
      <c r="C2" s="226" t="s">
        <v>252</v>
      </c>
      <c r="D2" s="226" t="s">
        <v>253</v>
      </c>
      <c r="E2" s="226" t="s">
        <v>254</v>
      </c>
      <c r="F2" s="226"/>
      <c r="G2" s="226"/>
      <c r="H2" s="226"/>
      <c r="I2" s="226"/>
      <c r="J2" s="226" t="s">
        <v>255</v>
      </c>
      <c r="K2" s="226"/>
      <c r="L2" s="226"/>
      <c r="M2" s="226"/>
      <c r="N2" s="226"/>
      <c r="O2" s="226"/>
      <c r="P2" s="226" t="s">
        <v>256</v>
      </c>
      <c r="Q2" s="226"/>
      <c r="R2" s="226"/>
      <c r="S2" s="226"/>
      <c r="T2" s="226"/>
      <c r="U2" s="226"/>
      <c r="V2" s="226"/>
      <c r="W2" s="226" t="s">
        <v>257</v>
      </c>
      <c r="X2" s="226"/>
      <c r="Y2" s="226"/>
      <c r="Z2" s="226"/>
      <c r="AA2" s="226" t="s">
        <v>258</v>
      </c>
      <c r="AB2" s="226"/>
      <c r="AC2" s="226"/>
      <c r="AD2" s="226" t="s">
        <v>259</v>
      </c>
      <c r="AE2" s="226"/>
    </row>
    <row r="3" spans="1:31" s="90" customFormat="1" ht="147" customHeight="1">
      <c r="A3" s="226"/>
      <c r="B3" s="226"/>
      <c r="C3" s="226"/>
      <c r="D3" s="226"/>
      <c r="E3" s="91" t="s">
        <v>260</v>
      </c>
      <c r="F3" s="91" t="s">
        <v>261</v>
      </c>
      <c r="G3" s="91" t="s">
        <v>262</v>
      </c>
      <c r="H3" s="91" t="s">
        <v>263</v>
      </c>
      <c r="I3" s="91" t="s">
        <v>264</v>
      </c>
      <c r="J3" s="91" t="s">
        <v>265</v>
      </c>
      <c r="K3" s="91" t="s">
        <v>266</v>
      </c>
      <c r="L3" s="91" t="s">
        <v>267</v>
      </c>
      <c r="M3" s="91" t="s">
        <v>268</v>
      </c>
      <c r="N3" s="91" t="s">
        <v>269</v>
      </c>
      <c r="O3" s="91" t="s">
        <v>264</v>
      </c>
      <c r="P3" s="91" t="s">
        <v>270</v>
      </c>
      <c r="Q3" s="91" t="s">
        <v>271</v>
      </c>
      <c r="R3" s="91" t="s">
        <v>266</v>
      </c>
      <c r="S3" s="91" t="s">
        <v>267</v>
      </c>
      <c r="T3" s="91" t="s">
        <v>268</v>
      </c>
      <c r="U3" s="91" t="s">
        <v>269</v>
      </c>
      <c r="V3" s="91" t="s">
        <v>264</v>
      </c>
      <c r="W3" s="91" t="s">
        <v>272</v>
      </c>
      <c r="X3" s="91" t="s">
        <v>273</v>
      </c>
      <c r="Y3" s="91" t="s">
        <v>274</v>
      </c>
      <c r="Z3" s="91" t="s">
        <v>264</v>
      </c>
      <c r="AA3" s="91" t="s">
        <v>275</v>
      </c>
      <c r="AB3" s="91" t="s">
        <v>276</v>
      </c>
      <c r="AC3" s="91" t="s">
        <v>277</v>
      </c>
      <c r="AD3" s="91" t="s">
        <v>278</v>
      </c>
      <c r="AE3" s="91" t="s">
        <v>279</v>
      </c>
    </row>
    <row r="4" spans="1:31" s="90" customFormat="1" ht="15">
      <c r="A4" s="231">
        <v>1</v>
      </c>
      <c r="B4" s="231">
        <v>2</v>
      </c>
      <c r="C4" s="231">
        <v>3</v>
      </c>
      <c r="D4" s="231">
        <v>4</v>
      </c>
      <c r="E4" s="231">
        <v>5</v>
      </c>
      <c r="F4" s="231">
        <v>6</v>
      </c>
      <c r="G4" s="231">
        <v>7</v>
      </c>
      <c r="H4" s="231">
        <v>8</v>
      </c>
      <c r="I4" s="231">
        <v>9</v>
      </c>
      <c r="J4" s="231">
        <v>10</v>
      </c>
      <c r="K4" s="231">
        <v>11</v>
      </c>
      <c r="L4" s="231">
        <v>12</v>
      </c>
      <c r="M4" s="231">
        <v>13</v>
      </c>
      <c r="N4" s="231">
        <v>14</v>
      </c>
      <c r="O4" s="231">
        <v>15</v>
      </c>
      <c r="P4" s="231">
        <v>16</v>
      </c>
      <c r="Q4" s="231">
        <v>17</v>
      </c>
      <c r="R4" s="231">
        <v>18</v>
      </c>
      <c r="S4" s="231">
        <v>19</v>
      </c>
      <c r="T4" s="231">
        <v>20</v>
      </c>
      <c r="U4" s="231">
        <v>21</v>
      </c>
      <c r="V4" s="231">
        <v>22</v>
      </c>
      <c r="W4" s="231">
        <v>23</v>
      </c>
      <c r="X4" s="231">
        <v>24</v>
      </c>
      <c r="Y4" s="231">
        <v>25</v>
      </c>
      <c r="Z4" s="231">
        <v>26</v>
      </c>
      <c r="AA4" s="231">
        <v>27</v>
      </c>
      <c r="AB4" s="231">
        <v>28</v>
      </c>
      <c r="AC4" s="231">
        <v>29</v>
      </c>
      <c r="AD4" s="231">
        <v>30</v>
      </c>
      <c r="AE4" s="231">
        <v>31</v>
      </c>
    </row>
    <row r="5" spans="1:33" ht="12.75">
      <c r="A5" s="92">
        <v>1</v>
      </c>
      <c r="B5" s="106" t="str">
        <f>CONCATENATE("11-",A5,"/0",MONTH(C5),"/2021")</f>
        <v>11-1/01/2021</v>
      </c>
      <c r="C5" s="232">
        <v>44207</v>
      </c>
      <c r="D5" s="93"/>
      <c r="E5" s="233"/>
      <c r="F5" s="234" t="s">
        <v>280</v>
      </c>
      <c r="G5" s="234"/>
      <c r="H5" s="234"/>
      <c r="I5" s="234"/>
      <c r="J5" s="234"/>
      <c r="K5" s="234"/>
      <c r="L5" s="234" t="s">
        <v>280</v>
      </c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5" t="s">
        <v>280</v>
      </c>
      <c r="AB5" s="234"/>
      <c r="AC5" s="234"/>
      <c r="AD5" s="93"/>
      <c r="AE5" s="93"/>
      <c r="AF5" s="236"/>
      <c r="AG5" s="236"/>
    </row>
    <row r="6" spans="1:33" ht="12.75">
      <c r="A6" s="92">
        <v>2</v>
      </c>
      <c r="B6" s="106" t="str">
        <f>CONCATENATE("11-",A6,"/0",MONTH(C6),"/2021")</f>
        <v>11-2/01/2021</v>
      </c>
      <c r="C6" s="232">
        <v>44215</v>
      </c>
      <c r="D6" s="96"/>
      <c r="E6" s="233"/>
      <c r="F6" s="234" t="s">
        <v>280</v>
      </c>
      <c r="G6" s="234"/>
      <c r="H6" s="234"/>
      <c r="I6" s="234"/>
      <c r="J6" s="234"/>
      <c r="K6" s="234"/>
      <c r="L6" s="234" t="s">
        <v>280</v>
      </c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 t="s">
        <v>280</v>
      </c>
      <c r="AB6" s="234"/>
      <c r="AC6" s="234"/>
      <c r="AD6" s="93"/>
      <c r="AE6" s="93"/>
      <c r="AF6" s="236"/>
      <c r="AG6" s="236"/>
    </row>
    <row r="7" spans="1:33" ht="12.75">
      <c r="A7" s="92">
        <v>3</v>
      </c>
      <c r="B7" s="106" t="str">
        <f>CONCATENATE("11-",A7,"/0",MONTH(C7),"/2021")</f>
        <v>11-3/01/2021</v>
      </c>
      <c r="C7" s="232">
        <v>44215</v>
      </c>
      <c r="D7" s="96"/>
      <c r="E7" s="233"/>
      <c r="F7" s="234" t="s">
        <v>280</v>
      </c>
      <c r="G7" s="234"/>
      <c r="H7" s="234"/>
      <c r="I7" s="234"/>
      <c r="J7" s="234"/>
      <c r="K7" s="234"/>
      <c r="L7" s="234" t="s">
        <v>280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5" t="s">
        <v>280</v>
      </c>
      <c r="AB7" s="234"/>
      <c r="AC7" s="234"/>
      <c r="AD7" s="93"/>
      <c r="AE7" s="93"/>
      <c r="AF7" s="236"/>
      <c r="AG7" s="236"/>
    </row>
    <row r="8" spans="1:33" ht="12.75">
      <c r="A8" s="92">
        <v>4</v>
      </c>
      <c r="B8" s="106" t="str">
        <f>CONCATENATE("11-",A8,"/0",MONTH(C8),"/2021")</f>
        <v>11-4/01/2021</v>
      </c>
      <c r="C8" s="232">
        <v>44217</v>
      </c>
      <c r="D8" s="97"/>
      <c r="E8" s="233"/>
      <c r="F8" s="234" t="s">
        <v>280</v>
      </c>
      <c r="G8" s="234"/>
      <c r="H8" s="234"/>
      <c r="I8" s="234"/>
      <c r="J8" s="234"/>
      <c r="K8" s="234"/>
      <c r="L8" s="234" t="s">
        <v>280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5" t="s">
        <v>280</v>
      </c>
      <c r="AB8" s="234"/>
      <c r="AC8" s="234"/>
      <c r="AD8" s="93"/>
      <c r="AE8" s="93"/>
      <c r="AF8" s="236"/>
      <c r="AG8" s="236"/>
    </row>
    <row r="9" spans="1:33" ht="12.75">
      <c r="A9" s="92">
        <v>5</v>
      </c>
      <c r="B9" s="106" t="str">
        <f>CONCATENATE("11-",A9,"/0",MONTH(C9),"/2021")</f>
        <v>11-5/01/2021</v>
      </c>
      <c r="C9" s="232">
        <v>44218</v>
      </c>
      <c r="D9" s="98"/>
      <c r="E9" s="234" t="s">
        <v>280</v>
      </c>
      <c r="F9" s="234"/>
      <c r="G9" s="234"/>
      <c r="H9" s="234"/>
      <c r="I9" s="234"/>
      <c r="J9" s="234"/>
      <c r="K9" s="234"/>
      <c r="L9" s="234" t="s">
        <v>280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5" t="s">
        <v>280</v>
      </c>
      <c r="AB9" s="234"/>
      <c r="AC9" s="234"/>
      <c r="AD9" s="93"/>
      <c r="AE9" s="93"/>
      <c r="AF9" s="236"/>
      <c r="AG9" s="236"/>
    </row>
    <row r="10" spans="1:33" ht="12.75">
      <c r="A10" s="92">
        <v>6</v>
      </c>
      <c r="B10" s="106" t="str">
        <f>CONCATENATE("11-",A10,"/0",MONTH(C10),"/2021")</f>
        <v>11-6/01/2021</v>
      </c>
      <c r="C10" s="232">
        <v>44224</v>
      </c>
      <c r="D10" s="93"/>
      <c r="E10" s="233"/>
      <c r="F10" s="234" t="s">
        <v>280</v>
      </c>
      <c r="G10" s="234"/>
      <c r="H10" s="234"/>
      <c r="I10" s="234"/>
      <c r="J10" s="234"/>
      <c r="K10" s="234"/>
      <c r="L10" s="234"/>
      <c r="M10" s="234"/>
      <c r="N10" s="234"/>
      <c r="O10" s="234" t="s">
        <v>280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 t="s">
        <v>280</v>
      </c>
      <c r="AB10" s="234"/>
      <c r="AC10" s="234"/>
      <c r="AD10" s="93"/>
      <c r="AE10" s="93"/>
      <c r="AF10" s="236"/>
      <c r="AG10" s="236"/>
    </row>
    <row r="11" spans="1:33" ht="12.75">
      <c r="A11" s="92">
        <v>7</v>
      </c>
      <c r="B11" s="106" t="str">
        <f>CONCATENATE("11-",A11,"/0",MONTH(C11),"/2021")</f>
        <v>11-7/01/2021</v>
      </c>
      <c r="C11" s="232">
        <v>44223</v>
      </c>
      <c r="D11" s="96"/>
      <c r="E11" s="234" t="s">
        <v>280</v>
      </c>
      <c r="F11" s="234"/>
      <c r="G11" s="234"/>
      <c r="H11" s="234"/>
      <c r="I11" s="234"/>
      <c r="J11" s="234"/>
      <c r="K11" s="234"/>
      <c r="L11" s="234" t="s">
        <v>280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 t="s">
        <v>280</v>
      </c>
      <c r="AB11" s="234"/>
      <c r="AC11" s="234"/>
      <c r="AD11" s="93"/>
      <c r="AE11" s="93"/>
      <c r="AF11" s="236"/>
      <c r="AG11" s="236"/>
    </row>
    <row r="12" spans="1:33" ht="12.75">
      <c r="A12" s="92">
        <v>8</v>
      </c>
      <c r="B12" s="106" t="str">
        <f>CONCATENATE("11-",A12,"/0",MONTH(C12),"/2021")</f>
        <v>11-8/01/2021</v>
      </c>
      <c r="C12" s="232">
        <v>44223</v>
      </c>
      <c r="D12" s="99"/>
      <c r="E12" s="233" t="s">
        <v>280</v>
      </c>
      <c r="F12" s="234"/>
      <c r="G12" s="234"/>
      <c r="H12" s="234"/>
      <c r="I12" s="234"/>
      <c r="J12" s="234"/>
      <c r="K12" s="234"/>
      <c r="L12" s="234" t="s">
        <v>280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 t="s">
        <v>280</v>
      </c>
      <c r="AB12" s="234"/>
      <c r="AC12" s="234"/>
      <c r="AD12" s="93"/>
      <c r="AE12" s="93"/>
      <c r="AF12" s="236"/>
      <c r="AG12" s="236"/>
    </row>
    <row r="13" spans="1:33" ht="12.75">
      <c r="A13" s="92">
        <v>9</v>
      </c>
      <c r="B13" s="106" t="str">
        <f>CONCATENATE("11-",A13,"/0",MONTH(C13),"/2021")</f>
        <v>11-9/02/2021</v>
      </c>
      <c r="C13" s="232">
        <v>44232</v>
      </c>
      <c r="D13" s="93"/>
      <c r="E13" s="233"/>
      <c r="F13" s="234" t="s">
        <v>280</v>
      </c>
      <c r="G13" s="234"/>
      <c r="H13" s="234"/>
      <c r="I13" s="234"/>
      <c r="J13" s="234"/>
      <c r="K13" s="234"/>
      <c r="L13" s="234"/>
      <c r="M13" s="234"/>
      <c r="N13" s="234"/>
      <c r="O13" s="234" t="s">
        <v>280</v>
      </c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 t="s">
        <v>280</v>
      </c>
      <c r="AB13" s="234"/>
      <c r="AC13" s="234"/>
      <c r="AD13" s="93"/>
      <c r="AE13" s="93"/>
      <c r="AF13" s="236"/>
      <c r="AG13" s="236"/>
    </row>
    <row r="14" spans="1:33" ht="12.75">
      <c r="A14" s="92">
        <v>10</v>
      </c>
      <c r="B14" s="106" t="str">
        <f>CONCATENATE("11-",A14,"/0",MONTH(C14),"/2021")</f>
        <v>11-10/02/2021</v>
      </c>
      <c r="C14" s="232">
        <v>44232</v>
      </c>
      <c r="D14" s="100"/>
      <c r="E14" s="233"/>
      <c r="F14" s="234" t="s">
        <v>280</v>
      </c>
      <c r="G14" s="234"/>
      <c r="H14" s="234"/>
      <c r="I14" s="234"/>
      <c r="J14" s="234"/>
      <c r="K14" s="234"/>
      <c r="L14" s="234"/>
      <c r="M14" s="234"/>
      <c r="N14" s="234"/>
      <c r="O14" s="234" t="s">
        <v>280</v>
      </c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 t="s">
        <v>280</v>
      </c>
      <c r="AB14" s="234"/>
      <c r="AC14" s="234"/>
      <c r="AD14" s="93"/>
      <c r="AE14" s="93"/>
      <c r="AF14" s="236"/>
      <c r="AG14" s="236"/>
    </row>
    <row r="15" spans="1:33" ht="12.75">
      <c r="A15" s="92">
        <v>11</v>
      </c>
      <c r="B15" s="106" t="str">
        <f>CONCATENATE("11-",A15,"/0",MONTH(C15),"/2021")</f>
        <v>11-11/02/2021</v>
      </c>
      <c r="C15" s="232">
        <v>44235</v>
      </c>
      <c r="D15" s="98"/>
      <c r="E15" s="233" t="s">
        <v>280</v>
      </c>
      <c r="F15" s="234"/>
      <c r="G15" s="234"/>
      <c r="H15" s="234"/>
      <c r="I15" s="234"/>
      <c r="J15" s="234"/>
      <c r="K15" s="234"/>
      <c r="L15" s="234" t="s">
        <v>280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5" t="s">
        <v>280</v>
      </c>
      <c r="AB15" s="234"/>
      <c r="AC15" s="234"/>
      <c r="AD15" s="93"/>
      <c r="AE15" s="93"/>
      <c r="AF15" s="236"/>
      <c r="AG15" s="236"/>
    </row>
    <row r="16" spans="1:33" ht="12.75">
      <c r="A16" s="92">
        <v>12</v>
      </c>
      <c r="B16" s="106" t="str">
        <f>CONCATENATE("11-",A16,"/0",MONTH(C16),"/2021")</f>
        <v>11-12/02/2021</v>
      </c>
      <c r="C16" s="232">
        <v>44237</v>
      </c>
      <c r="D16" s="101"/>
      <c r="E16" s="233" t="s">
        <v>280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 t="s">
        <v>280</v>
      </c>
      <c r="Z16" s="234"/>
      <c r="AA16" s="235" t="s">
        <v>280</v>
      </c>
      <c r="AB16" s="234"/>
      <c r="AC16" s="234"/>
      <c r="AD16" s="102" t="s">
        <v>280</v>
      </c>
      <c r="AE16" s="102"/>
      <c r="AF16" s="236"/>
      <c r="AG16" s="236"/>
    </row>
    <row r="17" spans="1:33" ht="12.75">
      <c r="A17" s="92">
        <v>13</v>
      </c>
      <c r="B17" s="106" t="str">
        <f>CONCATENATE("11-",A17,"/0",MONTH(C17),"/2021")</f>
        <v>11-13/02/2021</v>
      </c>
      <c r="C17" s="232">
        <v>44238</v>
      </c>
      <c r="D17" s="100"/>
      <c r="E17" s="234" t="s">
        <v>280</v>
      </c>
      <c r="F17" s="234"/>
      <c r="G17" s="234"/>
      <c r="H17" s="234"/>
      <c r="I17" s="234"/>
      <c r="J17" s="234"/>
      <c r="K17" s="234"/>
      <c r="L17" s="234" t="s">
        <v>280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 t="s">
        <v>280</v>
      </c>
      <c r="AB17" s="234"/>
      <c r="AC17" s="234"/>
      <c r="AD17" s="93"/>
      <c r="AE17" s="93"/>
      <c r="AF17" s="236"/>
      <c r="AG17" s="236"/>
    </row>
    <row r="18" spans="1:33" ht="12.75">
      <c r="A18" s="92">
        <v>14</v>
      </c>
      <c r="B18" s="106" t="str">
        <f>CONCATENATE("11-",A18,"/0",MONTH(C18),"/2021")</f>
        <v>11-14/03/2021</v>
      </c>
      <c r="C18" s="232">
        <v>44270</v>
      </c>
      <c r="D18" s="99"/>
      <c r="E18" s="233" t="s">
        <v>280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 t="s">
        <v>280</v>
      </c>
      <c r="Z18" s="234"/>
      <c r="AA18" s="235" t="s">
        <v>280</v>
      </c>
      <c r="AB18" s="234"/>
      <c r="AC18" s="234"/>
      <c r="AD18" s="93" t="s">
        <v>280</v>
      </c>
      <c r="AE18" s="93"/>
      <c r="AF18" s="236"/>
      <c r="AG18" s="236"/>
    </row>
    <row r="19" spans="1:33" ht="12.75">
      <c r="A19" s="92">
        <v>15</v>
      </c>
      <c r="B19" s="106" t="str">
        <f>CONCATENATE("11-",A19,"/0",MONTH(C19),"/2021")</f>
        <v>11-15/03/2021</v>
      </c>
      <c r="C19" s="232">
        <v>44256</v>
      </c>
      <c r="D19" s="98"/>
      <c r="E19" s="233" t="s">
        <v>280</v>
      </c>
      <c r="F19" s="234"/>
      <c r="G19" s="234"/>
      <c r="H19" s="234"/>
      <c r="I19" s="234"/>
      <c r="J19" s="234"/>
      <c r="K19" s="234"/>
      <c r="L19" s="234" t="s">
        <v>280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5" t="s">
        <v>280</v>
      </c>
      <c r="AB19" s="234"/>
      <c r="AC19" s="234"/>
      <c r="AD19" s="93"/>
      <c r="AE19" s="93"/>
      <c r="AF19" s="236"/>
      <c r="AG19" s="236"/>
    </row>
    <row r="20" spans="1:33" ht="12.75">
      <c r="A20" s="92">
        <v>16</v>
      </c>
      <c r="B20" s="106" t="str">
        <f>CONCATENATE("11-",A20,"/0",MONTH(C20),"/2021")</f>
        <v>11-16/03/2021</v>
      </c>
      <c r="C20" s="232">
        <v>44266</v>
      </c>
      <c r="D20" s="100"/>
      <c r="E20" s="233" t="s">
        <v>280</v>
      </c>
      <c r="F20" s="234"/>
      <c r="G20" s="234"/>
      <c r="H20" s="234"/>
      <c r="I20" s="234"/>
      <c r="J20" s="234"/>
      <c r="K20" s="234"/>
      <c r="L20" s="234" t="s">
        <v>280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 t="s">
        <v>280</v>
      </c>
      <c r="AB20" s="234"/>
      <c r="AC20" s="234"/>
      <c r="AD20" s="93"/>
      <c r="AE20" s="93"/>
      <c r="AF20" s="236"/>
      <c r="AG20" s="236"/>
    </row>
    <row r="21" spans="1:33" ht="12.75">
      <c r="A21" s="92">
        <v>17</v>
      </c>
      <c r="B21" s="106" t="str">
        <f>CONCATENATE("11-",A21,"/0",MONTH(C21),"/2021")</f>
        <v>11-17/03/2021</v>
      </c>
      <c r="C21" s="232">
        <v>44267</v>
      </c>
      <c r="D21" s="103"/>
      <c r="E21" s="233" t="s">
        <v>280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 t="s">
        <v>280</v>
      </c>
      <c r="Z21" s="234"/>
      <c r="AA21" s="235" t="s">
        <v>280</v>
      </c>
      <c r="AB21" s="234"/>
      <c r="AC21" s="234"/>
      <c r="AD21" s="102"/>
      <c r="AE21" s="102"/>
      <c r="AF21" s="236"/>
      <c r="AG21" s="236"/>
    </row>
    <row r="22" spans="1:33" ht="12.75">
      <c r="A22" s="92">
        <v>18</v>
      </c>
      <c r="B22" s="106" t="str">
        <f>CONCATENATE("11-",A22,"/0",MONTH(C22),"/2021")</f>
        <v>11-18/02/2021</v>
      </c>
      <c r="C22" s="232">
        <v>44246</v>
      </c>
      <c r="D22" s="98"/>
      <c r="E22" s="233"/>
      <c r="F22" s="234" t="s">
        <v>280</v>
      </c>
      <c r="G22" s="234"/>
      <c r="H22" s="234"/>
      <c r="I22" s="234"/>
      <c r="J22" s="234"/>
      <c r="K22" s="234"/>
      <c r="L22" s="234" t="s">
        <v>280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 t="s">
        <v>280</v>
      </c>
      <c r="AB22" s="234"/>
      <c r="AC22" s="234"/>
      <c r="AD22" s="93"/>
      <c r="AE22" s="93"/>
      <c r="AF22" s="236"/>
      <c r="AG22" s="236"/>
    </row>
    <row r="23" spans="1:33" ht="12.75">
      <c r="A23" s="92">
        <v>19</v>
      </c>
      <c r="B23" s="106" t="str">
        <f>CONCATENATE("11-",A23,"/0",MONTH(C23),"/2021")</f>
        <v>11-19/03/2021</v>
      </c>
      <c r="C23" s="232">
        <v>44274</v>
      </c>
      <c r="D23" s="93"/>
      <c r="E23" s="233"/>
      <c r="F23" s="234"/>
      <c r="G23" s="234" t="s">
        <v>280</v>
      </c>
      <c r="H23" s="234"/>
      <c r="I23" s="234"/>
      <c r="J23" s="234"/>
      <c r="K23" s="234"/>
      <c r="L23" s="234"/>
      <c r="M23" s="234"/>
      <c r="N23" s="234"/>
      <c r="O23" s="234" t="s">
        <v>280</v>
      </c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 t="s">
        <v>280</v>
      </c>
      <c r="AB23" s="234"/>
      <c r="AC23" s="234"/>
      <c r="AD23" s="93"/>
      <c r="AE23" s="93"/>
      <c r="AF23" s="236"/>
      <c r="AG23" s="236"/>
    </row>
    <row r="24" spans="1:33" ht="12.75">
      <c r="A24" s="92">
        <v>20</v>
      </c>
      <c r="B24" s="106" t="str">
        <f>CONCATENATE("11-",A24,"/0",MONTH(C24),"/2021")</f>
        <v>11-20/03/2021</v>
      </c>
      <c r="C24" s="232">
        <v>44280</v>
      </c>
      <c r="D24" s="96"/>
      <c r="E24" s="233"/>
      <c r="F24" s="234" t="s">
        <v>280</v>
      </c>
      <c r="G24" s="234"/>
      <c r="H24" s="234"/>
      <c r="I24" s="234"/>
      <c r="J24" s="234"/>
      <c r="K24" s="234"/>
      <c r="L24" s="234"/>
      <c r="M24" s="234"/>
      <c r="N24" s="234"/>
      <c r="O24" s="234" t="s">
        <v>280</v>
      </c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 t="s">
        <v>280</v>
      </c>
      <c r="AB24" s="234"/>
      <c r="AC24" s="234"/>
      <c r="AD24" s="93"/>
      <c r="AE24" s="93"/>
      <c r="AF24" s="236"/>
      <c r="AG24" s="236"/>
    </row>
    <row r="25" spans="1:33" ht="12.75">
      <c r="A25" s="92">
        <v>21</v>
      </c>
      <c r="B25" s="106" t="str">
        <f>CONCATENATE("11-",A25,"/0",MONTH(C25),"/2021")</f>
        <v>11-21/04/2021</v>
      </c>
      <c r="C25" s="232">
        <v>44298</v>
      </c>
      <c r="D25" s="95"/>
      <c r="E25" s="233" t="s">
        <v>280</v>
      </c>
      <c r="F25" s="234"/>
      <c r="G25" s="234"/>
      <c r="H25" s="234"/>
      <c r="I25" s="234"/>
      <c r="J25" s="234"/>
      <c r="K25" s="234"/>
      <c r="L25" s="234" t="s">
        <v>280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5" t="s">
        <v>280</v>
      </c>
      <c r="AB25" s="234"/>
      <c r="AC25" s="234"/>
      <c r="AD25" s="102"/>
      <c r="AE25" s="102"/>
      <c r="AF25" s="236"/>
      <c r="AG25" s="236"/>
    </row>
    <row r="26" spans="1:33" ht="12.75">
      <c r="A26" s="92">
        <v>22</v>
      </c>
      <c r="B26" s="106" t="str">
        <f>CONCATENATE("11-",A26,"/0",MONTH(C26),"/2021")</f>
        <v>11-22/04/2021</v>
      </c>
      <c r="C26" s="232">
        <v>44298</v>
      </c>
      <c r="D26" s="98"/>
      <c r="E26" s="234" t="s">
        <v>280</v>
      </c>
      <c r="F26" s="234"/>
      <c r="G26" s="234"/>
      <c r="H26" s="234"/>
      <c r="I26" s="234"/>
      <c r="J26" s="234"/>
      <c r="K26" s="234"/>
      <c r="L26" s="234" t="s">
        <v>280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5" t="s">
        <v>280</v>
      </c>
      <c r="AB26" s="234"/>
      <c r="AC26" s="234"/>
      <c r="AD26" s="93"/>
      <c r="AE26" s="93"/>
      <c r="AF26" s="236"/>
      <c r="AG26" s="236"/>
    </row>
    <row r="27" spans="1:33" ht="12.75">
      <c r="A27" s="92">
        <v>23</v>
      </c>
      <c r="B27" s="106" t="str">
        <f>CONCATENATE("11-",A27,"/0",MONTH(C27),"/2021")</f>
        <v>11-23/04/2021</v>
      </c>
      <c r="C27" s="238">
        <v>44302</v>
      </c>
      <c r="D27" s="93"/>
      <c r="E27" s="233"/>
      <c r="F27" s="234" t="s">
        <v>280</v>
      </c>
      <c r="G27" s="234"/>
      <c r="H27" s="234"/>
      <c r="I27" s="234"/>
      <c r="J27" s="234"/>
      <c r="K27" s="234"/>
      <c r="L27" s="234" t="s">
        <v>280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5" t="s">
        <v>280</v>
      </c>
      <c r="AB27" s="234"/>
      <c r="AC27" s="234"/>
      <c r="AD27" s="93"/>
      <c r="AE27" s="93"/>
      <c r="AF27" s="236"/>
      <c r="AG27" s="236"/>
    </row>
    <row r="28" spans="1:33" ht="12.75">
      <c r="A28" s="92">
        <v>24</v>
      </c>
      <c r="B28" s="106" t="str">
        <f>CONCATENATE("11-",A28,"/0",MONTH(C28),"/2021")</f>
        <v>11-24/04/2021</v>
      </c>
      <c r="C28" s="238">
        <v>44305</v>
      </c>
      <c r="D28" s="98"/>
      <c r="E28" s="234" t="s">
        <v>280</v>
      </c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 t="s">
        <v>280</v>
      </c>
      <c r="Z28" s="234"/>
      <c r="AA28" s="235" t="s">
        <v>280</v>
      </c>
      <c r="AB28" s="234"/>
      <c r="AC28" s="234"/>
      <c r="AD28" s="93"/>
      <c r="AE28" s="93"/>
      <c r="AF28" s="236"/>
      <c r="AG28" s="236"/>
    </row>
    <row r="29" spans="1:33" ht="12.75">
      <c r="A29" s="92">
        <v>25</v>
      </c>
      <c r="B29" s="106" t="str">
        <f>CONCATENATE("11-",A29,"/0",MONTH(C29),"/2021")</f>
        <v>11-25/04/2021</v>
      </c>
      <c r="C29" s="238">
        <v>44305</v>
      </c>
      <c r="D29" s="93"/>
      <c r="E29" s="233"/>
      <c r="F29" s="234" t="s">
        <v>280</v>
      </c>
      <c r="G29" s="234"/>
      <c r="H29" s="234"/>
      <c r="I29" s="234"/>
      <c r="J29" s="234"/>
      <c r="K29" s="234"/>
      <c r="L29" s="234"/>
      <c r="M29" s="234"/>
      <c r="N29" s="234"/>
      <c r="O29" s="234" t="s">
        <v>280</v>
      </c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5" t="s">
        <v>280</v>
      </c>
      <c r="AB29" s="234"/>
      <c r="AC29" s="234"/>
      <c r="AD29" s="93"/>
      <c r="AE29" s="93"/>
      <c r="AF29" s="236"/>
      <c r="AG29" s="236"/>
    </row>
    <row r="30" spans="1:33" ht="12.75">
      <c r="A30" s="92">
        <v>26</v>
      </c>
      <c r="B30" s="106" t="str">
        <f>CONCATENATE("11-",A30,"/0",MONTH(C30),"/2021")</f>
        <v>11-26/04/2021</v>
      </c>
      <c r="C30" s="238">
        <v>44307</v>
      </c>
      <c r="D30" s="98"/>
      <c r="E30" s="233"/>
      <c r="F30" s="234" t="s">
        <v>280</v>
      </c>
      <c r="G30" s="234"/>
      <c r="H30" s="234"/>
      <c r="I30" s="234"/>
      <c r="J30" s="234"/>
      <c r="K30" s="234"/>
      <c r="L30" s="234"/>
      <c r="M30" s="234"/>
      <c r="N30" s="234"/>
      <c r="O30" s="234" t="s">
        <v>280</v>
      </c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 t="s">
        <v>280</v>
      </c>
      <c r="AB30" s="234"/>
      <c r="AC30" s="234"/>
      <c r="AD30" s="93"/>
      <c r="AE30" s="93"/>
      <c r="AF30" s="236"/>
      <c r="AG30" s="236"/>
    </row>
    <row r="31" spans="1:33" ht="12.75">
      <c r="A31" s="92">
        <v>27</v>
      </c>
      <c r="B31" s="106" t="str">
        <f>CONCATENATE("11-",A31,"/0",MONTH(C31),"/2021")</f>
        <v>11-27/05/2021</v>
      </c>
      <c r="C31" s="238">
        <v>44328</v>
      </c>
      <c r="D31" s="98"/>
      <c r="E31" s="233" t="s">
        <v>280</v>
      </c>
      <c r="F31" s="234"/>
      <c r="G31" s="234"/>
      <c r="H31" s="234"/>
      <c r="I31" s="234"/>
      <c r="J31" s="234"/>
      <c r="K31" s="234"/>
      <c r="L31" s="234" t="s">
        <v>280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5" t="s">
        <v>280</v>
      </c>
      <c r="AB31" s="234"/>
      <c r="AC31" s="234"/>
      <c r="AD31" s="93"/>
      <c r="AE31" s="93"/>
      <c r="AF31" s="236"/>
      <c r="AG31" s="236"/>
    </row>
    <row r="32" spans="1:33" ht="12.75">
      <c r="A32" s="92">
        <v>28</v>
      </c>
      <c r="B32" s="106" t="str">
        <f>CONCATENATE("11-",A32,"/0",MONTH(C32),"/2021")</f>
        <v>11-28/05/2021</v>
      </c>
      <c r="C32" s="238">
        <v>44334</v>
      </c>
      <c r="D32" s="96"/>
      <c r="E32" s="233" t="s">
        <v>280</v>
      </c>
      <c r="F32" s="233"/>
      <c r="G32" s="233"/>
      <c r="H32" s="233"/>
      <c r="I32" s="233"/>
      <c r="J32" s="233"/>
      <c r="K32" s="233"/>
      <c r="L32" s="233" t="s">
        <v>280</v>
      </c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5" t="s">
        <v>280</v>
      </c>
      <c r="AB32" s="233"/>
      <c r="AC32" s="233"/>
      <c r="AD32" s="93" t="s">
        <v>280</v>
      </c>
      <c r="AE32" s="93"/>
      <c r="AF32" s="236"/>
      <c r="AG32" s="236"/>
    </row>
    <row r="33" spans="1:33" ht="12.75">
      <c r="A33" s="92">
        <v>29</v>
      </c>
      <c r="B33" s="106" t="str">
        <f>CONCATENATE("11-",A33,"/0",MONTH(C33),"/2021")</f>
        <v>11-29/05/2021</v>
      </c>
      <c r="C33" s="238">
        <v>44335</v>
      </c>
      <c r="D33" s="99"/>
      <c r="E33" s="233"/>
      <c r="F33" s="234" t="s">
        <v>280</v>
      </c>
      <c r="G33" s="233"/>
      <c r="H33" s="233"/>
      <c r="I33" s="233"/>
      <c r="J33" s="233"/>
      <c r="K33" s="233"/>
      <c r="L33" s="233" t="s">
        <v>280</v>
      </c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5" t="s">
        <v>280</v>
      </c>
      <c r="AB33" s="233"/>
      <c r="AC33" s="233"/>
      <c r="AD33" s="93"/>
      <c r="AE33" s="93"/>
      <c r="AF33" s="236"/>
      <c r="AG33" s="236"/>
    </row>
    <row r="34" spans="1:33" ht="12.75">
      <c r="A34" s="92">
        <v>30</v>
      </c>
      <c r="B34" s="106" t="str">
        <f>CONCATENATE("11-",A34,"/0",MONTH(C34),"/2021")</f>
        <v>11-30/05/2021</v>
      </c>
      <c r="C34" s="238">
        <v>44336</v>
      </c>
      <c r="D34" s="96"/>
      <c r="E34" s="233" t="s">
        <v>280</v>
      </c>
      <c r="F34" s="234"/>
      <c r="G34" s="234"/>
      <c r="H34" s="234"/>
      <c r="I34" s="234"/>
      <c r="J34" s="234"/>
      <c r="K34" s="234"/>
      <c r="L34" s="234" t="s">
        <v>280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3"/>
      <c r="Z34" s="234"/>
      <c r="AA34" s="235" t="s">
        <v>280</v>
      </c>
      <c r="AB34" s="234"/>
      <c r="AC34" s="234"/>
      <c r="AD34" s="93"/>
      <c r="AE34" s="93"/>
      <c r="AF34" s="236"/>
      <c r="AG34" s="236"/>
    </row>
    <row r="35" spans="1:33" ht="12.75">
      <c r="A35" s="92">
        <v>31</v>
      </c>
      <c r="B35" s="106" t="str">
        <f>CONCATENATE("11-",A35,"/0",MONTH(C35),"/2021")</f>
        <v>11-31/05/2021</v>
      </c>
      <c r="C35" s="238">
        <v>44337</v>
      </c>
      <c r="D35" s="102"/>
      <c r="E35" s="233" t="s">
        <v>280</v>
      </c>
      <c r="F35" s="234"/>
      <c r="G35" s="234"/>
      <c r="H35" s="234"/>
      <c r="I35" s="234"/>
      <c r="J35" s="234"/>
      <c r="K35" s="234"/>
      <c r="L35" s="234" t="s">
        <v>280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3"/>
      <c r="Z35" s="234"/>
      <c r="AA35" s="235" t="s">
        <v>280</v>
      </c>
      <c r="AB35" s="234"/>
      <c r="AC35" s="234"/>
      <c r="AD35" s="102"/>
      <c r="AE35" s="102"/>
      <c r="AF35" s="236"/>
      <c r="AG35" s="236"/>
    </row>
    <row r="36" spans="1:33" ht="12.75">
      <c r="A36" s="92">
        <v>32</v>
      </c>
      <c r="B36" s="106" t="str">
        <f>CONCATENATE("11-",A36,"/0",MONTH(C36),"/2021")</f>
        <v>11-32/05/2021</v>
      </c>
      <c r="C36" s="238">
        <v>44340</v>
      </c>
      <c r="D36" s="96"/>
      <c r="E36" s="233" t="s">
        <v>280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3" t="s">
        <v>280</v>
      </c>
      <c r="Z36" s="234"/>
      <c r="AA36" s="235" t="s">
        <v>280</v>
      </c>
      <c r="AB36" s="234"/>
      <c r="AC36" s="234"/>
      <c r="AD36" s="93"/>
      <c r="AE36" s="93"/>
      <c r="AF36" s="236"/>
      <c r="AG36" s="236"/>
    </row>
    <row r="37" spans="1:33" ht="12.75">
      <c r="A37" s="92">
        <v>33</v>
      </c>
      <c r="B37" s="106" t="str">
        <f>CONCATENATE("11-",A37,"/0",MONTH(C37),"/2021")</f>
        <v>11-33/05/2021</v>
      </c>
      <c r="C37" s="238">
        <v>44343</v>
      </c>
      <c r="D37" s="98"/>
      <c r="E37" s="233"/>
      <c r="F37" s="234" t="s">
        <v>280</v>
      </c>
      <c r="G37" s="234"/>
      <c r="H37" s="234"/>
      <c r="I37" s="234"/>
      <c r="J37" s="234"/>
      <c r="K37" s="234"/>
      <c r="L37" s="234"/>
      <c r="M37" s="234"/>
      <c r="N37" s="234"/>
      <c r="O37" s="234" t="s">
        <v>280</v>
      </c>
      <c r="P37" s="234"/>
      <c r="Q37" s="234"/>
      <c r="R37" s="234"/>
      <c r="S37" s="234"/>
      <c r="T37" s="234"/>
      <c r="U37" s="234"/>
      <c r="V37" s="234"/>
      <c r="W37" s="234"/>
      <c r="X37" s="234"/>
      <c r="Y37" s="233"/>
      <c r="Z37" s="234"/>
      <c r="AA37" s="235" t="s">
        <v>280</v>
      </c>
      <c r="AB37" s="234"/>
      <c r="AC37" s="234"/>
      <c r="AD37" s="93"/>
      <c r="AE37" s="93"/>
      <c r="AF37" s="236"/>
      <c r="AG37" s="236"/>
    </row>
    <row r="38" spans="1:33" ht="12.75">
      <c r="A38" s="92">
        <v>34</v>
      </c>
      <c r="B38" s="106" t="str">
        <f>CONCATENATE("11-",A38,"/0",MONTH(C38),"/2021")</f>
        <v>11-34/05/2021</v>
      </c>
      <c r="C38" s="238">
        <v>44347</v>
      </c>
      <c r="D38" s="93"/>
      <c r="E38" s="233"/>
      <c r="F38" s="234" t="s">
        <v>280</v>
      </c>
      <c r="G38" s="234"/>
      <c r="H38" s="234"/>
      <c r="I38" s="234"/>
      <c r="J38" s="234"/>
      <c r="K38" s="234"/>
      <c r="L38" s="234"/>
      <c r="M38" s="234"/>
      <c r="N38" s="234"/>
      <c r="O38" s="234" t="s">
        <v>280</v>
      </c>
      <c r="P38" s="234"/>
      <c r="Q38" s="234"/>
      <c r="R38" s="234"/>
      <c r="S38" s="234"/>
      <c r="T38" s="234"/>
      <c r="U38" s="234"/>
      <c r="V38" s="234"/>
      <c r="W38" s="234"/>
      <c r="X38" s="234"/>
      <c r="Y38" s="233"/>
      <c r="Z38" s="234"/>
      <c r="AA38" s="235" t="s">
        <v>280</v>
      </c>
      <c r="AB38" s="234"/>
      <c r="AC38" s="234"/>
      <c r="AD38" s="93"/>
      <c r="AE38" s="93"/>
      <c r="AF38" s="236"/>
      <c r="AG38" s="236"/>
    </row>
    <row r="39" spans="1:33" ht="12.75">
      <c r="A39" s="92">
        <v>35</v>
      </c>
      <c r="B39" s="106" t="str">
        <f>CONCATENATE("11-",A39,"/0",MONTH(C39),"/2021")</f>
        <v>11-35/05/2021</v>
      </c>
      <c r="C39" s="238">
        <v>44347</v>
      </c>
      <c r="D39" s="96"/>
      <c r="E39" s="233"/>
      <c r="F39" s="234" t="s">
        <v>280</v>
      </c>
      <c r="G39" s="234"/>
      <c r="H39" s="234"/>
      <c r="I39" s="234"/>
      <c r="J39" s="234"/>
      <c r="K39" s="234"/>
      <c r="L39" s="234"/>
      <c r="M39" s="234"/>
      <c r="N39" s="234"/>
      <c r="O39" s="234" t="s">
        <v>280</v>
      </c>
      <c r="P39" s="234"/>
      <c r="Q39" s="234"/>
      <c r="R39" s="234"/>
      <c r="S39" s="234"/>
      <c r="T39" s="234"/>
      <c r="U39" s="234"/>
      <c r="V39" s="234"/>
      <c r="W39" s="234"/>
      <c r="X39" s="234"/>
      <c r="Y39" s="233"/>
      <c r="Z39" s="234"/>
      <c r="AA39" s="235" t="s">
        <v>280</v>
      </c>
      <c r="AB39" s="234"/>
      <c r="AC39" s="234"/>
      <c r="AD39" s="93" t="s">
        <v>280</v>
      </c>
      <c r="AE39" s="93"/>
      <c r="AF39" s="236"/>
      <c r="AG39" s="236"/>
    </row>
    <row r="40" spans="1:33" ht="12.75">
      <c r="A40" s="92">
        <v>36</v>
      </c>
      <c r="B40" s="106" t="str">
        <f>CONCATENATE("11-",A40,"/0",MONTH(C40),"/2021")</f>
        <v>11-36/05/2021</v>
      </c>
      <c r="C40" s="238">
        <v>44347</v>
      </c>
      <c r="D40" s="100"/>
      <c r="E40" s="233"/>
      <c r="F40" s="234" t="s">
        <v>280</v>
      </c>
      <c r="G40" s="234"/>
      <c r="H40" s="234"/>
      <c r="I40" s="234"/>
      <c r="J40" s="234"/>
      <c r="K40" s="234"/>
      <c r="L40" s="234"/>
      <c r="M40" s="234"/>
      <c r="N40" s="234"/>
      <c r="O40" s="234" t="s">
        <v>280</v>
      </c>
      <c r="P40" s="234"/>
      <c r="Q40" s="234"/>
      <c r="R40" s="234"/>
      <c r="S40" s="234"/>
      <c r="T40" s="234"/>
      <c r="U40" s="234"/>
      <c r="V40" s="234"/>
      <c r="W40" s="234"/>
      <c r="X40" s="234"/>
      <c r="Y40" s="233"/>
      <c r="Z40" s="234"/>
      <c r="AA40" s="235" t="s">
        <v>280</v>
      </c>
      <c r="AB40" s="234"/>
      <c r="AC40" s="234"/>
      <c r="AD40" s="93"/>
      <c r="AE40" s="93"/>
      <c r="AF40" s="236"/>
      <c r="AG40" s="236"/>
    </row>
    <row r="41" spans="1:33" ht="12.75">
      <c r="A41" s="92">
        <v>37</v>
      </c>
      <c r="B41" s="106" t="str">
        <f>CONCATENATE("11-",A41,"/0",MONTH(C41),"/2021")</f>
        <v>11-37/06/2021</v>
      </c>
      <c r="C41" s="238">
        <v>44348</v>
      </c>
      <c r="D41" s="93"/>
      <c r="E41" s="234" t="s">
        <v>280</v>
      </c>
      <c r="F41" s="234"/>
      <c r="G41" s="234"/>
      <c r="H41" s="234"/>
      <c r="I41" s="234"/>
      <c r="J41" s="234"/>
      <c r="K41" s="234"/>
      <c r="L41" s="234" t="s">
        <v>280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5" t="s">
        <v>280</v>
      </c>
      <c r="AB41" s="234"/>
      <c r="AC41" s="234"/>
      <c r="AD41" s="93"/>
      <c r="AE41" s="93"/>
      <c r="AF41" s="236"/>
      <c r="AG41" s="236"/>
    </row>
    <row r="42" spans="1:33" ht="12.75">
      <c r="A42" s="92">
        <v>38</v>
      </c>
      <c r="B42" s="106" t="str">
        <f>CONCATENATE("11-",A42,"/0",MONTH(C42),"/2021")</f>
        <v>11-38/06/2021</v>
      </c>
      <c r="C42" s="238">
        <v>44348</v>
      </c>
      <c r="D42" s="93"/>
      <c r="E42" s="233"/>
      <c r="F42" s="234" t="s">
        <v>280</v>
      </c>
      <c r="G42" s="234"/>
      <c r="H42" s="234"/>
      <c r="I42" s="234"/>
      <c r="J42" s="234"/>
      <c r="K42" s="234"/>
      <c r="L42" s="234"/>
      <c r="M42" s="234"/>
      <c r="N42" s="234"/>
      <c r="O42" s="234" t="s">
        <v>280</v>
      </c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5" t="s">
        <v>280</v>
      </c>
      <c r="AB42" s="234"/>
      <c r="AC42" s="234"/>
      <c r="AD42" s="93"/>
      <c r="AE42" s="93"/>
      <c r="AF42" s="236"/>
      <c r="AG42" s="236"/>
    </row>
    <row r="43" spans="1:33" ht="12.75">
      <c r="A43" s="92">
        <v>39</v>
      </c>
      <c r="B43" s="106" t="str">
        <f>CONCATENATE("11-",A43,"/0",MONTH(C43),"/2021")</f>
        <v>11-39/06/2021</v>
      </c>
      <c r="C43" s="238">
        <v>44354</v>
      </c>
      <c r="D43" s="93"/>
      <c r="E43" s="233" t="s">
        <v>280</v>
      </c>
      <c r="F43" s="234"/>
      <c r="G43" s="234"/>
      <c r="H43" s="234"/>
      <c r="I43" s="234"/>
      <c r="J43" s="234"/>
      <c r="K43" s="234"/>
      <c r="L43" s="234" t="s">
        <v>280</v>
      </c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5" t="s">
        <v>280</v>
      </c>
      <c r="AB43" s="234"/>
      <c r="AC43" s="234"/>
      <c r="AD43" s="93"/>
      <c r="AE43" s="93"/>
      <c r="AF43" s="236"/>
      <c r="AG43" s="236"/>
    </row>
    <row r="44" spans="1:33" ht="12.75">
      <c r="A44" s="92">
        <v>40</v>
      </c>
      <c r="B44" s="106" t="str">
        <f>CONCATENATE("11-",A44,"/0",MONTH(C44),"/2021")</f>
        <v>11-40/06/2021</v>
      </c>
      <c r="C44" s="238">
        <v>44355</v>
      </c>
      <c r="D44" s="93"/>
      <c r="E44" s="233" t="s">
        <v>280</v>
      </c>
      <c r="F44" s="234"/>
      <c r="G44" s="234"/>
      <c r="H44" s="234"/>
      <c r="I44" s="234"/>
      <c r="J44" s="234"/>
      <c r="K44" s="234"/>
      <c r="L44" s="234" t="s">
        <v>280</v>
      </c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3"/>
      <c r="Z44" s="234"/>
      <c r="AA44" s="235" t="s">
        <v>280</v>
      </c>
      <c r="AB44" s="234"/>
      <c r="AC44" s="234"/>
      <c r="AD44" s="93"/>
      <c r="AE44" s="93"/>
      <c r="AF44" s="236"/>
      <c r="AG44" s="236"/>
    </row>
    <row r="45" spans="1:33" ht="12.75">
      <c r="A45" s="92">
        <v>41</v>
      </c>
      <c r="B45" s="106" t="str">
        <f>CONCATENATE("11-",A45,"/0",MONTH(C45),"/2021")</f>
        <v>11-41/06/2021</v>
      </c>
      <c r="C45" s="238">
        <v>44362</v>
      </c>
      <c r="D45" s="93"/>
      <c r="E45" s="233" t="s">
        <v>280</v>
      </c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3" t="s">
        <v>280</v>
      </c>
      <c r="Z45" s="234"/>
      <c r="AA45" s="235" t="s">
        <v>280</v>
      </c>
      <c r="AB45" s="234"/>
      <c r="AC45" s="234"/>
      <c r="AD45" s="93"/>
      <c r="AE45" s="93"/>
      <c r="AF45" s="236"/>
      <c r="AG45" s="236"/>
    </row>
    <row r="46" spans="1:33" ht="12.75">
      <c r="A46" s="92">
        <v>42</v>
      </c>
      <c r="B46" s="106" t="str">
        <f>CONCATENATE("11-",A46,"/0",MONTH(C46),"/2021")</f>
        <v>11-42/06/2021</v>
      </c>
      <c r="C46" s="238">
        <v>44364</v>
      </c>
      <c r="D46" s="93"/>
      <c r="E46" s="233" t="s">
        <v>280</v>
      </c>
      <c r="F46" s="234"/>
      <c r="G46" s="234"/>
      <c r="H46" s="234"/>
      <c r="I46" s="234"/>
      <c r="J46" s="234"/>
      <c r="K46" s="234"/>
      <c r="L46" s="234" t="s">
        <v>280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5" t="s">
        <v>280</v>
      </c>
      <c r="AB46" s="234"/>
      <c r="AC46" s="234"/>
      <c r="AD46" s="93"/>
      <c r="AE46" s="93"/>
      <c r="AF46" s="236"/>
      <c r="AG46" s="236"/>
    </row>
    <row r="47" spans="1:33" ht="12.75">
      <c r="A47" s="92">
        <v>43</v>
      </c>
      <c r="B47" s="106" t="str">
        <f>CONCATENATE("11-",A47,"/0",MONTH(C47),"/2021")</f>
        <v>11-43/06/2021</v>
      </c>
      <c r="C47" s="238">
        <v>44369</v>
      </c>
      <c r="D47" s="93"/>
      <c r="E47" s="233"/>
      <c r="F47" s="234" t="s">
        <v>280</v>
      </c>
      <c r="G47" s="234"/>
      <c r="H47" s="234"/>
      <c r="I47" s="234"/>
      <c r="J47" s="234"/>
      <c r="K47" s="234"/>
      <c r="L47" s="234"/>
      <c r="M47" s="234"/>
      <c r="N47" s="234"/>
      <c r="O47" s="234" t="s">
        <v>280</v>
      </c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5" t="s">
        <v>280</v>
      </c>
      <c r="AB47" s="234"/>
      <c r="AC47" s="234"/>
      <c r="AD47" s="93"/>
      <c r="AE47" s="93"/>
      <c r="AF47" s="236"/>
      <c r="AG47" s="236"/>
    </row>
    <row r="48" spans="1:33" ht="12.75">
      <c r="A48" s="92">
        <v>44</v>
      </c>
      <c r="B48" s="106" t="str">
        <f>CONCATENATE("11-",A48,"/0",MONTH(C48),"/2021")</f>
        <v>11-44/06/2021</v>
      </c>
      <c r="C48" s="238">
        <v>44371</v>
      </c>
      <c r="D48" s="98"/>
      <c r="E48" s="233" t="s">
        <v>280</v>
      </c>
      <c r="F48" s="234"/>
      <c r="G48" s="234"/>
      <c r="H48" s="234"/>
      <c r="I48" s="234"/>
      <c r="J48" s="234"/>
      <c r="K48" s="234"/>
      <c r="L48" s="234" t="s">
        <v>280</v>
      </c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5" t="s">
        <v>280</v>
      </c>
      <c r="AB48" s="234"/>
      <c r="AC48" s="234"/>
      <c r="AD48" s="93"/>
      <c r="AE48" s="93"/>
      <c r="AF48" s="236"/>
      <c r="AG48" s="236"/>
    </row>
    <row r="49" spans="1:33" ht="12.75">
      <c r="A49" s="92">
        <v>45</v>
      </c>
      <c r="B49" s="106" t="str">
        <f>CONCATENATE("11-",A49,"/0",MONTH(C49),"/2021")</f>
        <v>11-45/06/2021</v>
      </c>
      <c r="C49" s="238">
        <v>44375</v>
      </c>
      <c r="D49" s="93"/>
      <c r="E49" s="233"/>
      <c r="F49" s="234" t="s">
        <v>280</v>
      </c>
      <c r="G49" s="234"/>
      <c r="H49" s="234"/>
      <c r="I49" s="234"/>
      <c r="J49" s="234"/>
      <c r="K49" s="234"/>
      <c r="L49" s="234" t="s">
        <v>280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5" t="s">
        <v>280</v>
      </c>
      <c r="AB49" s="234"/>
      <c r="AC49" s="234"/>
      <c r="AD49" s="93" t="s">
        <v>280</v>
      </c>
      <c r="AE49" s="93"/>
      <c r="AF49" s="236"/>
      <c r="AG49" s="236"/>
    </row>
    <row r="50" spans="1:33" ht="12.75">
      <c r="A50" s="92">
        <v>46</v>
      </c>
      <c r="B50" s="106" t="str">
        <f>CONCATENATE("11-",A50,"/0",MONTH(C50),"/2021")</f>
        <v>11-46/06/2021</v>
      </c>
      <c r="C50" s="238">
        <v>44376</v>
      </c>
      <c r="D50" s="100"/>
      <c r="E50" s="233"/>
      <c r="F50" s="234" t="s">
        <v>280</v>
      </c>
      <c r="G50" s="234"/>
      <c r="H50" s="234"/>
      <c r="I50" s="234"/>
      <c r="J50" s="234"/>
      <c r="K50" s="234"/>
      <c r="L50" s="234" t="s">
        <v>280</v>
      </c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 t="s">
        <v>280</v>
      </c>
      <c r="AB50" s="234"/>
      <c r="AC50" s="234"/>
      <c r="AD50" s="102" t="s">
        <v>280</v>
      </c>
      <c r="AE50" s="93"/>
      <c r="AF50" s="236"/>
      <c r="AG50" s="236"/>
    </row>
    <row r="51" spans="1:33" ht="12.75">
      <c r="A51" s="92">
        <v>47</v>
      </c>
      <c r="B51" s="106" t="str">
        <f>CONCATENATE("11-",A51,"/0",MONTH(C51),"/2021")</f>
        <v>11-47/07/2021</v>
      </c>
      <c r="C51" s="238">
        <v>44378</v>
      </c>
      <c r="D51" s="99"/>
      <c r="E51" s="233"/>
      <c r="F51" s="234" t="s">
        <v>280</v>
      </c>
      <c r="G51" s="234"/>
      <c r="H51" s="234"/>
      <c r="I51" s="234"/>
      <c r="J51" s="234"/>
      <c r="K51" s="234"/>
      <c r="L51" s="234" t="s">
        <v>280</v>
      </c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5" t="s">
        <v>280</v>
      </c>
      <c r="AB51" s="234"/>
      <c r="AC51" s="234"/>
      <c r="AD51" s="93"/>
      <c r="AE51" s="93"/>
      <c r="AF51" s="236"/>
      <c r="AG51" s="236"/>
    </row>
    <row r="52" spans="1:33" ht="12.75">
      <c r="A52" s="92">
        <v>48</v>
      </c>
      <c r="B52" s="106" t="str">
        <f>CONCATENATE("11-",A52,"/0",MONTH(C52),"/2021")</f>
        <v>11-48/07/2021</v>
      </c>
      <c r="C52" s="238">
        <v>44383</v>
      </c>
      <c r="D52" s="93"/>
      <c r="E52" s="233" t="s">
        <v>280</v>
      </c>
      <c r="F52" s="234"/>
      <c r="G52" s="234"/>
      <c r="H52" s="234"/>
      <c r="I52" s="234"/>
      <c r="J52" s="234"/>
      <c r="K52" s="234"/>
      <c r="L52" s="234" t="s">
        <v>280</v>
      </c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5" t="s">
        <v>280</v>
      </c>
      <c r="AB52" s="234"/>
      <c r="AC52" s="234"/>
      <c r="AD52" s="93" t="s">
        <v>280</v>
      </c>
      <c r="AE52" s="93"/>
      <c r="AF52" s="236"/>
      <c r="AG52" s="236"/>
    </row>
    <row r="53" spans="1:33" ht="12.75">
      <c r="A53" s="92">
        <v>49</v>
      </c>
      <c r="B53" s="106" t="str">
        <f>CONCATENATE("11-",A53,"/0",MONTH(C53),"/2021")</f>
        <v>11-49/07/2021</v>
      </c>
      <c r="C53" s="238">
        <v>44385</v>
      </c>
      <c r="D53" s="93"/>
      <c r="E53" s="233" t="s">
        <v>280</v>
      </c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 t="s">
        <v>280</v>
      </c>
      <c r="Z53" s="234"/>
      <c r="AA53" s="235" t="s">
        <v>280</v>
      </c>
      <c r="AB53" s="234"/>
      <c r="AC53" s="234"/>
      <c r="AD53" s="102" t="s">
        <v>280</v>
      </c>
      <c r="AE53" s="93"/>
      <c r="AF53" s="236"/>
      <c r="AG53" s="236"/>
    </row>
    <row r="54" spans="1:33" ht="12.75">
      <c r="A54" s="92">
        <v>50</v>
      </c>
      <c r="B54" s="106" t="str">
        <f>CONCATENATE("11-",A54,"/0",MONTH(C54),"/2021")</f>
        <v>11-50/07/2021</v>
      </c>
      <c r="C54" s="238">
        <v>44389</v>
      </c>
      <c r="D54" s="93"/>
      <c r="E54" s="233"/>
      <c r="F54" s="234" t="s">
        <v>280</v>
      </c>
      <c r="G54" s="234"/>
      <c r="H54" s="234"/>
      <c r="I54" s="234"/>
      <c r="J54" s="234"/>
      <c r="K54" s="234"/>
      <c r="L54" s="234"/>
      <c r="M54" s="234"/>
      <c r="N54" s="234"/>
      <c r="O54" s="234" t="s">
        <v>280</v>
      </c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5" t="s">
        <v>280</v>
      </c>
      <c r="AB54" s="234"/>
      <c r="AC54" s="234"/>
      <c r="AD54" s="93"/>
      <c r="AE54" s="93"/>
      <c r="AF54" s="236"/>
      <c r="AG54" s="236"/>
    </row>
    <row r="55" spans="1:33" ht="12.75">
      <c r="A55" s="92">
        <v>51</v>
      </c>
      <c r="B55" s="106" t="str">
        <f>CONCATENATE("11-",A55,"/0",MONTH(C55),"/2021")</f>
        <v>11-51/07/2021</v>
      </c>
      <c r="C55" s="238">
        <v>44389</v>
      </c>
      <c r="D55" s="93"/>
      <c r="E55" s="233"/>
      <c r="F55" s="234" t="s">
        <v>280</v>
      </c>
      <c r="G55" s="234"/>
      <c r="H55" s="234"/>
      <c r="I55" s="234"/>
      <c r="J55" s="234"/>
      <c r="K55" s="234"/>
      <c r="L55" s="234"/>
      <c r="M55" s="234"/>
      <c r="N55" s="234"/>
      <c r="O55" s="234" t="s">
        <v>280</v>
      </c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5" t="s">
        <v>280</v>
      </c>
      <c r="AB55" s="234"/>
      <c r="AC55" s="234"/>
      <c r="AD55" s="93"/>
      <c r="AE55" s="93"/>
      <c r="AF55" s="236"/>
      <c r="AG55" s="236"/>
    </row>
    <row r="56" spans="1:33" ht="12.75">
      <c r="A56" s="92">
        <v>52</v>
      </c>
      <c r="B56" s="106" t="str">
        <f>CONCATENATE("11-",A56,"/0",MONTH(C56),"/2021")</f>
        <v>11-52/07/2021</v>
      </c>
      <c r="C56" s="238">
        <v>44391</v>
      </c>
      <c r="D56" s="99"/>
      <c r="E56" s="233" t="s">
        <v>280</v>
      </c>
      <c r="F56" s="234"/>
      <c r="G56" s="234"/>
      <c r="H56" s="234"/>
      <c r="I56" s="234"/>
      <c r="J56" s="234"/>
      <c r="K56" s="234"/>
      <c r="L56" s="234" t="s">
        <v>280</v>
      </c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5" t="s">
        <v>280</v>
      </c>
      <c r="AB56" s="234"/>
      <c r="AC56" s="234"/>
      <c r="AD56" s="93"/>
      <c r="AE56" s="93"/>
      <c r="AF56" s="236"/>
      <c r="AG56" s="236"/>
    </row>
    <row r="57" spans="1:33" ht="12.75">
      <c r="A57" s="92">
        <v>53</v>
      </c>
      <c r="B57" s="106" t="str">
        <f>CONCATENATE("11-",A57,"/0",MONTH(C57),"/2021")</f>
        <v>11-53/07/2021</v>
      </c>
      <c r="C57" s="238">
        <v>44393</v>
      </c>
      <c r="D57" s="93"/>
      <c r="E57" s="233"/>
      <c r="F57" s="234" t="s">
        <v>280</v>
      </c>
      <c r="G57" s="234"/>
      <c r="H57" s="234"/>
      <c r="I57" s="234"/>
      <c r="J57" s="234"/>
      <c r="K57" s="234"/>
      <c r="L57" s="234" t="s">
        <v>280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5" t="s">
        <v>280</v>
      </c>
      <c r="AB57" s="234"/>
      <c r="AC57" s="234"/>
      <c r="AD57" s="93"/>
      <c r="AE57" s="93"/>
      <c r="AF57" s="236"/>
      <c r="AG57" s="236"/>
    </row>
    <row r="58" spans="1:33" ht="12.75">
      <c r="A58" s="92">
        <v>54</v>
      </c>
      <c r="B58" s="106" t="str">
        <f>CONCATENATE("11-",A58,"/0",MONTH(C58),"/2021")</f>
        <v>11-54/07/2021</v>
      </c>
      <c r="C58" s="238">
        <v>44399</v>
      </c>
      <c r="D58" s="93"/>
      <c r="E58" s="93"/>
      <c r="F58" s="94"/>
      <c r="G58" s="93" t="s">
        <v>280</v>
      </c>
      <c r="H58" s="93"/>
      <c r="I58" s="93"/>
      <c r="J58" s="93"/>
      <c r="K58" s="93"/>
      <c r="L58" s="93" t="s">
        <v>280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5" t="s">
        <v>280</v>
      </c>
      <c r="AB58" s="93"/>
      <c r="AC58" s="93"/>
      <c r="AD58" s="93"/>
      <c r="AE58" s="93"/>
      <c r="AF58" s="236"/>
      <c r="AG58" s="236"/>
    </row>
    <row r="59" spans="1:33" ht="12.75">
      <c r="A59" s="92">
        <v>55</v>
      </c>
      <c r="B59" s="106" t="str">
        <f>CONCATENATE("11-",A59,"/0",MONTH(C59),"/2021")</f>
        <v>11-55/07/2021</v>
      </c>
      <c r="C59" s="238">
        <v>44399</v>
      </c>
      <c r="D59" s="98"/>
      <c r="E59" s="233"/>
      <c r="F59" s="234" t="s">
        <v>280</v>
      </c>
      <c r="G59" s="234"/>
      <c r="H59" s="234"/>
      <c r="I59" s="234"/>
      <c r="J59" s="234"/>
      <c r="K59" s="234"/>
      <c r="L59" s="234"/>
      <c r="M59" s="234"/>
      <c r="N59" s="234"/>
      <c r="O59" s="234" t="s">
        <v>280</v>
      </c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5" t="s">
        <v>280</v>
      </c>
      <c r="AB59" s="234"/>
      <c r="AC59" s="234"/>
      <c r="AD59" s="93"/>
      <c r="AE59" s="93"/>
      <c r="AF59" s="236"/>
      <c r="AG59" s="236"/>
    </row>
    <row r="60" spans="1:32" ht="12.75">
      <c r="A60" s="92">
        <v>56</v>
      </c>
      <c r="B60" s="106" t="str">
        <f>CONCATENATE("11-",A60,"/0",MONTH(C60),"/2021")</f>
        <v>11-56/07/2021</v>
      </c>
      <c r="C60" s="238">
        <v>44399</v>
      </c>
      <c r="D60" s="99"/>
      <c r="E60" s="233"/>
      <c r="F60" s="234" t="s">
        <v>280</v>
      </c>
      <c r="G60" s="234"/>
      <c r="H60" s="234"/>
      <c r="I60" s="234"/>
      <c r="J60" s="234"/>
      <c r="K60" s="234"/>
      <c r="L60" s="234"/>
      <c r="M60" s="234"/>
      <c r="N60" s="234"/>
      <c r="O60" s="234" t="s">
        <v>280</v>
      </c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5" t="s">
        <v>280</v>
      </c>
      <c r="AB60" s="234"/>
      <c r="AC60" s="234"/>
      <c r="AD60" s="93"/>
      <c r="AE60" s="93"/>
      <c r="AF60" s="236"/>
    </row>
    <row r="61" spans="1:32" ht="12.75">
      <c r="A61" s="92">
        <v>57</v>
      </c>
      <c r="B61" s="106" t="str">
        <f>CONCATENATE("11-",A61,"/0",MONTH(C61),"/2021")</f>
        <v>11-57/07/2021</v>
      </c>
      <c r="C61" s="238">
        <v>44399</v>
      </c>
      <c r="D61" s="100"/>
      <c r="E61" s="233"/>
      <c r="F61" s="234" t="s">
        <v>280</v>
      </c>
      <c r="G61" s="234"/>
      <c r="H61" s="234"/>
      <c r="I61" s="234"/>
      <c r="J61" s="234"/>
      <c r="K61" s="234"/>
      <c r="L61" s="234"/>
      <c r="M61" s="234"/>
      <c r="N61" s="234"/>
      <c r="O61" s="234" t="s">
        <v>280</v>
      </c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5" t="s">
        <v>280</v>
      </c>
      <c r="AB61" s="234"/>
      <c r="AC61" s="234"/>
      <c r="AD61" s="93"/>
      <c r="AE61" s="93"/>
      <c r="AF61" s="236"/>
    </row>
    <row r="62" spans="1:32" ht="12.75">
      <c r="A62" s="92">
        <v>58</v>
      </c>
      <c r="B62" s="106" t="str">
        <f>CONCATENATE("11-",A62,"/0",MONTH(C62),"/2021")</f>
        <v>11-58/07/2021</v>
      </c>
      <c r="C62" s="239">
        <v>44404</v>
      </c>
      <c r="D62" s="99"/>
      <c r="E62" s="233"/>
      <c r="F62" s="234" t="s">
        <v>280</v>
      </c>
      <c r="G62" s="234"/>
      <c r="H62" s="234"/>
      <c r="I62" s="234"/>
      <c r="J62" s="234"/>
      <c r="K62" s="234"/>
      <c r="L62" s="234"/>
      <c r="M62" s="234"/>
      <c r="N62" s="234"/>
      <c r="O62" s="234" t="s">
        <v>280</v>
      </c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5" t="s">
        <v>280</v>
      </c>
      <c r="AB62" s="234"/>
      <c r="AC62" s="234"/>
      <c r="AD62" s="93"/>
      <c r="AE62" s="93"/>
      <c r="AF62" s="236"/>
    </row>
    <row r="63" spans="1:32" ht="12.75">
      <c r="A63" s="92">
        <v>59</v>
      </c>
      <c r="B63" s="106" t="str">
        <f>CONCATENATE("11-",A63,"/0",MONTH(C63),"/2021")</f>
        <v>11-59/08/2021</v>
      </c>
      <c r="C63" s="239">
        <v>44410</v>
      </c>
      <c r="D63" s="100"/>
      <c r="E63" s="233" t="s">
        <v>280</v>
      </c>
      <c r="F63" s="234"/>
      <c r="G63" s="234"/>
      <c r="H63" s="234"/>
      <c r="I63" s="234"/>
      <c r="J63" s="234"/>
      <c r="K63" s="234"/>
      <c r="L63" s="234" t="s">
        <v>280</v>
      </c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5" t="s">
        <v>280</v>
      </c>
      <c r="AB63" s="234"/>
      <c r="AC63" s="234"/>
      <c r="AD63" s="93"/>
      <c r="AE63" s="93"/>
      <c r="AF63" s="236"/>
    </row>
    <row r="64" spans="1:32" ht="12.75">
      <c r="A64" s="92">
        <v>60</v>
      </c>
      <c r="B64" s="106" t="str">
        <f>CONCATENATE("11-",A64,"/0",MONTH(C64),"/2021")</f>
        <v>11-60/08/2021</v>
      </c>
      <c r="C64" s="239">
        <v>44413</v>
      </c>
      <c r="D64" s="93"/>
      <c r="E64" s="233"/>
      <c r="F64" s="234" t="s">
        <v>280</v>
      </c>
      <c r="G64" s="234"/>
      <c r="H64" s="234"/>
      <c r="I64" s="234"/>
      <c r="J64" s="234"/>
      <c r="K64" s="234"/>
      <c r="L64" s="234" t="s">
        <v>280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5" t="s">
        <v>280</v>
      </c>
      <c r="AB64" s="234"/>
      <c r="AC64" s="234"/>
      <c r="AD64" s="93" t="s">
        <v>280</v>
      </c>
      <c r="AE64" s="93"/>
      <c r="AF64" s="236"/>
    </row>
    <row r="65" spans="1:32" ht="12.75">
      <c r="A65" s="92">
        <v>61</v>
      </c>
      <c r="B65" s="106" t="str">
        <f>CONCATENATE("11-",A65,"/0",MONTH(C65),"/2021")</f>
        <v>11-61/08/2021</v>
      </c>
      <c r="C65" s="238">
        <v>44417</v>
      </c>
      <c r="D65" s="93"/>
      <c r="E65" s="233"/>
      <c r="F65" s="234" t="s">
        <v>280</v>
      </c>
      <c r="G65" s="234"/>
      <c r="H65" s="234"/>
      <c r="I65" s="234"/>
      <c r="J65" s="234"/>
      <c r="K65" s="234"/>
      <c r="L65" s="234" t="s">
        <v>280</v>
      </c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5" t="s">
        <v>280</v>
      </c>
      <c r="AB65" s="234"/>
      <c r="AC65" s="234"/>
      <c r="AD65" s="93"/>
      <c r="AE65" s="93"/>
      <c r="AF65" s="236"/>
    </row>
    <row r="66" spans="1:32" ht="12.75">
      <c r="A66" s="92">
        <v>62</v>
      </c>
      <c r="B66" s="106" t="str">
        <f>CONCATENATE("11-",A66,"/0",MONTH(C66),"/2021")</f>
        <v>11-62/08/2021</v>
      </c>
      <c r="C66" s="238">
        <v>44419</v>
      </c>
      <c r="D66" s="98"/>
      <c r="E66" s="233"/>
      <c r="F66" s="234" t="s">
        <v>280</v>
      </c>
      <c r="G66" s="234"/>
      <c r="H66" s="234"/>
      <c r="I66" s="234"/>
      <c r="J66" s="234"/>
      <c r="K66" s="234"/>
      <c r="L66" s="234" t="s">
        <v>280</v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5" t="s">
        <v>280</v>
      </c>
      <c r="AB66" s="234"/>
      <c r="AC66" s="234"/>
      <c r="AD66" s="93"/>
      <c r="AE66" s="93"/>
      <c r="AF66" s="236"/>
    </row>
    <row r="67" spans="1:32" ht="12.75">
      <c r="A67" s="92">
        <v>63</v>
      </c>
      <c r="B67" s="106" t="str">
        <f>CONCATENATE("11-",A67,"/0",MONTH(C67),"/2021")</f>
        <v>11-63/08/2021</v>
      </c>
      <c r="C67" s="238">
        <v>44420</v>
      </c>
      <c r="D67" s="93"/>
      <c r="E67" s="233" t="s">
        <v>280</v>
      </c>
      <c r="F67" s="234"/>
      <c r="G67" s="234"/>
      <c r="H67" s="234"/>
      <c r="I67" s="234"/>
      <c r="J67" s="234"/>
      <c r="K67" s="234"/>
      <c r="L67" s="234" t="s">
        <v>280</v>
      </c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5" t="s">
        <v>280</v>
      </c>
      <c r="AB67" s="234"/>
      <c r="AC67" s="234"/>
      <c r="AD67" s="93" t="s">
        <v>280</v>
      </c>
      <c r="AE67" s="93"/>
      <c r="AF67" s="236"/>
    </row>
    <row r="68" spans="1:32" ht="12.75">
      <c r="A68" s="92">
        <v>64</v>
      </c>
      <c r="B68" s="106" t="str">
        <f>CONCATENATE("11-",A68,"/0",MONTH(C68),"/2021")</f>
        <v>11-64/08/2021</v>
      </c>
      <c r="C68" s="238">
        <v>44421</v>
      </c>
      <c r="D68" s="96"/>
      <c r="E68" s="233"/>
      <c r="F68" s="234" t="s">
        <v>280</v>
      </c>
      <c r="G68" s="234"/>
      <c r="H68" s="234"/>
      <c r="I68" s="234"/>
      <c r="J68" s="234"/>
      <c r="K68" s="234"/>
      <c r="L68" s="234" t="s">
        <v>280</v>
      </c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5" t="s">
        <v>280</v>
      </c>
      <c r="AB68" s="234"/>
      <c r="AC68" s="234"/>
      <c r="AD68" s="93" t="s">
        <v>280</v>
      </c>
      <c r="AE68" s="93"/>
      <c r="AF68" s="236"/>
    </row>
    <row r="69" spans="1:32" ht="12.75">
      <c r="A69" s="92">
        <v>65</v>
      </c>
      <c r="B69" s="106" t="str">
        <f>CONCATENATE("11-",A69,"/0",MONTH(C69),"/2021")</f>
        <v>11-65/08/2021</v>
      </c>
      <c r="C69" s="238">
        <v>44431</v>
      </c>
      <c r="D69" s="98"/>
      <c r="E69" s="233"/>
      <c r="F69" s="234" t="s">
        <v>280</v>
      </c>
      <c r="G69" s="234"/>
      <c r="H69" s="234"/>
      <c r="I69" s="234"/>
      <c r="J69" s="234"/>
      <c r="K69" s="234"/>
      <c r="L69" s="234" t="s">
        <v>280</v>
      </c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5" t="s">
        <v>280</v>
      </c>
      <c r="AB69" s="234"/>
      <c r="AC69" s="234"/>
      <c r="AD69" s="93"/>
      <c r="AE69" s="93"/>
      <c r="AF69" s="236"/>
    </row>
    <row r="70" spans="1:32" ht="12.75">
      <c r="A70" s="92">
        <v>66</v>
      </c>
      <c r="B70" s="106" t="str">
        <f>CONCATENATE("11-",A70,"/0",MONTH(C70),"/2021")</f>
        <v>11-66/08/2021</v>
      </c>
      <c r="C70" s="238">
        <v>44432</v>
      </c>
      <c r="D70" s="103"/>
      <c r="E70" s="233"/>
      <c r="F70" s="234" t="s">
        <v>280</v>
      </c>
      <c r="G70" s="234"/>
      <c r="H70" s="234"/>
      <c r="I70" s="234"/>
      <c r="J70" s="234"/>
      <c r="K70" s="234"/>
      <c r="L70" s="234" t="s">
        <v>280</v>
      </c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5" t="s">
        <v>280</v>
      </c>
      <c r="AB70" s="234"/>
      <c r="AC70" s="234"/>
      <c r="AD70" s="102"/>
      <c r="AE70" s="102"/>
      <c r="AF70" s="236"/>
    </row>
    <row r="71" spans="1:32" ht="12.75">
      <c r="A71" s="92">
        <v>67</v>
      </c>
      <c r="B71" s="106" t="str">
        <f>CONCATENATE("11-",A71,"/0",MONTH(C71),"/2021")</f>
        <v>11-67/08/2021</v>
      </c>
      <c r="C71" s="238">
        <v>44438</v>
      </c>
      <c r="D71" s="101"/>
      <c r="E71" s="233"/>
      <c r="F71" s="234" t="s">
        <v>280</v>
      </c>
      <c r="G71" s="234"/>
      <c r="H71" s="234"/>
      <c r="I71" s="234"/>
      <c r="J71" s="234"/>
      <c r="K71" s="234"/>
      <c r="L71" s="234" t="s">
        <v>280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5" t="s">
        <v>280</v>
      </c>
      <c r="AB71" s="234"/>
      <c r="AC71" s="234"/>
      <c r="AD71" s="102"/>
      <c r="AE71" s="102"/>
      <c r="AF71" s="236"/>
    </row>
    <row r="72" spans="1:32" ht="12.75">
      <c r="A72" s="92">
        <v>68</v>
      </c>
      <c r="B72" s="106" t="str">
        <f>CONCATENATE("11-",A72,"/0",MONTH(C72),"/2021")</f>
        <v>11-68/09/2021</v>
      </c>
      <c r="C72" s="238">
        <v>44440</v>
      </c>
      <c r="D72" s="93"/>
      <c r="E72" s="234" t="s">
        <v>280</v>
      </c>
      <c r="F72" s="234"/>
      <c r="G72" s="234"/>
      <c r="H72" s="234"/>
      <c r="I72" s="234"/>
      <c r="J72" s="234"/>
      <c r="K72" s="234"/>
      <c r="L72" s="234" t="s">
        <v>280</v>
      </c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5" t="s">
        <v>280</v>
      </c>
      <c r="AB72" s="234"/>
      <c r="AC72" s="234"/>
      <c r="AD72" s="93"/>
      <c r="AE72" s="93"/>
      <c r="AF72" s="236"/>
    </row>
    <row r="73" spans="1:32" ht="12.75">
      <c r="A73" s="92">
        <v>69</v>
      </c>
      <c r="B73" s="106" t="str">
        <f>CONCATENATE("11-",A73,"/0",MONTH(C73),"/2021")</f>
        <v>11-69/09/2021</v>
      </c>
      <c r="C73" s="238">
        <v>44440</v>
      </c>
      <c r="D73" s="98"/>
      <c r="E73" s="233"/>
      <c r="F73" s="234" t="s">
        <v>280</v>
      </c>
      <c r="G73" s="234"/>
      <c r="H73" s="234"/>
      <c r="I73" s="234"/>
      <c r="J73" s="234"/>
      <c r="K73" s="234"/>
      <c r="L73" s="234"/>
      <c r="M73" s="234"/>
      <c r="N73" s="234"/>
      <c r="O73" s="234" t="s">
        <v>280</v>
      </c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5" t="s">
        <v>280</v>
      </c>
      <c r="AB73" s="234"/>
      <c r="AC73" s="234"/>
      <c r="AD73" s="93"/>
      <c r="AE73" s="93"/>
      <c r="AF73" s="236"/>
    </row>
    <row r="74" spans="1:32" ht="12.75">
      <c r="A74" s="92">
        <v>70</v>
      </c>
      <c r="B74" s="106" t="str">
        <f>CONCATENATE("11-",A74,"/0",MONTH(C74),"/2021")</f>
        <v>11-70/09/2021</v>
      </c>
      <c r="C74" s="238">
        <v>44441</v>
      </c>
      <c r="D74" s="93"/>
      <c r="E74" s="233"/>
      <c r="F74" s="234" t="s">
        <v>280</v>
      </c>
      <c r="G74" s="234"/>
      <c r="H74" s="234"/>
      <c r="I74" s="234"/>
      <c r="J74" s="234"/>
      <c r="K74" s="234"/>
      <c r="L74" s="234" t="s">
        <v>280</v>
      </c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5" t="s">
        <v>280</v>
      </c>
      <c r="AB74" s="234"/>
      <c r="AC74" s="234"/>
      <c r="AD74" s="93"/>
      <c r="AE74" s="93"/>
      <c r="AF74" s="236"/>
    </row>
    <row r="75" spans="1:32" ht="12.75">
      <c r="A75" s="92">
        <v>71</v>
      </c>
      <c r="B75" s="106" t="str">
        <f>CONCATENATE("11-",A75,"/0",MONTH(C75),"/2021")</f>
        <v>11-71/09/2021</v>
      </c>
      <c r="C75" s="238">
        <v>44442</v>
      </c>
      <c r="D75" s="93"/>
      <c r="E75" s="233"/>
      <c r="F75" s="234" t="s">
        <v>280</v>
      </c>
      <c r="G75" s="234"/>
      <c r="H75" s="234"/>
      <c r="I75" s="234"/>
      <c r="J75" s="234"/>
      <c r="K75" s="234"/>
      <c r="L75" s="234"/>
      <c r="M75" s="234"/>
      <c r="N75" s="234"/>
      <c r="O75" s="234" t="s">
        <v>280</v>
      </c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5" t="s">
        <v>280</v>
      </c>
      <c r="AB75" s="234"/>
      <c r="AC75" s="234"/>
      <c r="AD75" s="93"/>
      <c r="AE75" s="93"/>
      <c r="AF75" s="236"/>
    </row>
    <row r="76" spans="1:32" ht="12.75">
      <c r="A76" s="92">
        <v>72</v>
      </c>
      <c r="B76" s="106" t="str">
        <f>CONCATENATE("11-",A76,"/0",MONTH(C76),"/2021")</f>
        <v>11-72/09/2021</v>
      </c>
      <c r="C76" s="238">
        <v>44448</v>
      </c>
      <c r="D76" s="93"/>
      <c r="E76" s="233"/>
      <c r="F76" s="234" t="s">
        <v>280</v>
      </c>
      <c r="G76" s="234"/>
      <c r="H76" s="234"/>
      <c r="I76" s="234"/>
      <c r="J76" s="234"/>
      <c r="K76" s="234"/>
      <c r="L76" s="234"/>
      <c r="M76" s="234"/>
      <c r="N76" s="234"/>
      <c r="O76" s="234" t="s">
        <v>280</v>
      </c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5" t="s">
        <v>280</v>
      </c>
      <c r="AB76" s="234"/>
      <c r="AC76" s="234"/>
      <c r="AD76" s="93"/>
      <c r="AE76" s="93"/>
      <c r="AF76" s="236"/>
    </row>
    <row r="77" spans="1:31" ht="12.75">
      <c r="A77" s="92">
        <v>73</v>
      </c>
      <c r="B77" s="106" t="str">
        <f>CONCATENATE("11-",A77,"/0",MONTH(C77),"/2021")</f>
        <v>11-73/09/2021</v>
      </c>
      <c r="C77" s="238">
        <v>44461</v>
      </c>
      <c r="D77" s="96"/>
      <c r="E77" s="233"/>
      <c r="F77" s="234" t="s">
        <v>280</v>
      </c>
      <c r="G77" s="234"/>
      <c r="H77" s="234"/>
      <c r="I77" s="234"/>
      <c r="J77" s="234"/>
      <c r="K77" s="234"/>
      <c r="L77" s="234" t="s">
        <v>280</v>
      </c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5" t="s">
        <v>280</v>
      </c>
      <c r="AB77" s="234"/>
      <c r="AC77" s="234"/>
      <c r="AD77" s="96"/>
      <c r="AE77" s="96"/>
    </row>
    <row r="78" spans="1:31" ht="12.75">
      <c r="A78" s="92">
        <v>74</v>
      </c>
      <c r="B78" s="106" t="str">
        <f>CONCATENATE("11-",A78,"/0",MONTH(C78),"/2021")</f>
        <v>11-74/09/2021</v>
      </c>
      <c r="C78" s="238">
        <v>44468</v>
      </c>
      <c r="D78" s="96"/>
      <c r="E78" s="233"/>
      <c r="F78" s="234" t="s">
        <v>280</v>
      </c>
      <c r="G78" s="234"/>
      <c r="H78" s="234"/>
      <c r="I78" s="234"/>
      <c r="J78" s="234"/>
      <c r="K78" s="234"/>
      <c r="L78" s="234"/>
      <c r="M78" s="234"/>
      <c r="N78" s="234"/>
      <c r="O78" s="234" t="s">
        <v>280</v>
      </c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5" t="s">
        <v>280</v>
      </c>
      <c r="AB78" s="234"/>
      <c r="AC78" s="234"/>
      <c r="AD78" s="96"/>
      <c r="AE78" s="96"/>
    </row>
    <row r="79" spans="1:31" ht="12.75">
      <c r="A79" s="92">
        <v>75</v>
      </c>
      <c r="B79" s="106" t="str">
        <f>CONCATENATE("11-",A79,"/",MONTH(C79),"/2021")</f>
        <v>11-75/10/2021</v>
      </c>
      <c r="C79" s="238">
        <v>44474</v>
      </c>
      <c r="D79" s="96"/>
      <c r="E79" s="233"/>
      <c r="F79" s="234" t="s">
        <v>280</v>
      </c>
      <c r="G79" s="234"/>
      <c r="H79" s="234"/>
      <c r="I79" s="234"/>
      <c r="J79" s="234"/>
      <c r="K79" s="234"/>
      <c r="L79" s="234"/>
      <c r="M79" s="234"/>
      <c r="N79" s="234"/>
      <c r="O79" s="234" t="s">
        <v>280</v>
      </c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5" t="s">
        <v>280</v>
      </c>
      <c r="AB79" s="234"/>
      <c r="AC79" s="234"/>
      <c r="AD79" s="96"/>
      <c r="AE79" s="96"/>
    </row>
    <row r="80" spans="1:31" ht="12.75">
      <c r="A80" s="92">
        <v>76</v>
      </c>
      <c r="B80" s="106" t="str">
        <f>CONCATENATE("11-",A80,"/",MONTH(C80),"/2021")</f>
        <v>11-76/10/2021</v>
      </c>
      <c r="C80" s="238">
        <v>44477</v>
      </c>
      <c r="D80" s="96"/>
      <c r="E80" s="233" t="s">
        <v>280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 t="s">
        <v>280</v>
      </c>
      <c r="Z80" s="234"/>
      <c r="AA80" s="235" t="s">
        <v>280</v>
      </c>
      <c r="AB80" s="234"/>
      <c r="AC80" s="234"/>
      <c r="AD80" s="96"/>
      <c r="AE80" s="96"/>
    </row>
    <row r="81" spans="1:31" ht="12.75">
      <c r="A81" s="92">
        <v>77</v>
      </c>
      <c r="B81" s="106" t="str">
        <f>CONCATENATE("11-",A81,"/",MONTH(C81),"/2021")</f>
        <v>11-77/10/2021</v>
      </c>
      <c r="C81" s="238">
        <v>44480</v>
      </c>
      <c r="D81" s="96"/>
      <c r="E81" s="233"/>
      <c r="F81" s="234" t="s">
        <v>280</v>
      </c>
      <c r="G81" s="234"/>
      <c r="H81" s="234"/>
      <c r="I81" s="234"/>
      <c r="J81" s="234"/>
      <c r="K81" s="234"/>
      <c r="L81" s="234"/>
      <c r="M81" s="234"/>
      <c r="N81" s="234"/>
      <c r="O81" s="234" t="s">
        <v>280</v>
      </c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5" t="s">
        <v>280</v>
      </c>
      <c r="AB81" s="234"/>
      <c r="AC81" s="234"/>
      <c r="AD81" s="96"/>
      <c r="AE81" s="96"/>
    </row>
    <row r="82" spans="1:31" ht="12.75">
      <c r="A82" s="92">
        <v>78</v>
      </c>
      <c r="B82" s="106" t="str">
        <f>CONCATENATE("11-",A82,"/",MONTH(C82),"/2021")</f>
        <v>11-78/10/2021</v>
      </c>
      <c r="C82" s="238">
        <v>44481</v>
      </c>
      <c r="D82" s="96"/>
      <c r="E82" s="233" t="s">
        <v>280</v>
      </c>
      <c r="F82" s="234"/>
      <c r="G82" s="234"/>
      <c r="H82" s="234"/>
      <c r="I82" s="234"/>
      <c r="J82" s="234"/>
      <c r="K82" s="234"/>
      <c r="L82" s="234" t="s">
        <v>280</v>
      </c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5" t="s">
        <v>280</v>
      </c>
      <c r="AB82" s="234"/>
      <c r="AC82" s="234"/>
      <c r="AD82" s="96"/>
      <c r="AE82" s="96"/>
    </row>
    <row r="83" spans="1:31" ht="12.75">
      <c r="A83" s="92">
        <v>79</v>
      </c>
      <c r="B83" s="106" t="str">
        <f>CONCATENATE("11-",A83,"/",MONTH(C83),"/2021")</f>
        <v>11-79/10/2021</v>
      </c>
      <c r="C83" s="238">
        <v>44484</v>
      </c>
      <c r="D83" s="96"/>
      <c r="E83" s="234" t="s">
        <v>280</v>
      </c>
      <c r="F83" s="234"/>
      <c r="G83" s="234"/>
      <c r="H83" s="234"/>
      <c r="I83" s="234"/>
      <c r="J83" s="234"/>
      <c r="K83" s="234"/>
      <c r="L83" s="234" t="s">
        <v>280</v>
      </c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5" t="s">
        <v>280</v>
      </c>
      <c r="AB83" s="234"/>
      <c r="AC83" s="234"/>
      <c r="AD83" s="96"/>
      <c r="AE83" s="96"/>
    </row>
    <row r="84" spans="1:31" ht="12.75">
      <c r="A84" s="92">
        <v>80</v>
      </c>
      <c r="B84" s="106" t="str">
        <f>CONCATENATE("11-",A84,"/",MONTH(C84),"/2021")</f>
        <v>11-80/10/2021</v>
      </c>
      <c r="C84" s="238">
        <v>44489</v>
      </c>
      <c r="D84" s="96"/>
      <c r="E84" s="233"/>
      <c r="F84" s="234" t="s">
        <v>280</v>
      </c>
      <c r="G84" s="234"/>
      <c r="H84" s="234"/>
      <c r="I84" s="234"/>
      <c r="J84" s="234"/>
      <c r="K84" s="234"/>
      <c r="L84" s="234"/>
      <c r="M84" s="234"/>
      <c r="N84" s="234"/>
      <c r="O84" s="234" t="s">
        <v>280</v>
      </c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5" t="s">
        <v>280</v>
      </c>
      <c r="AB84" s="234"/>
      <c r="AC84" s="234"/>
      <c r="AD84" s="96"/>
      <c r="AE84" s="96"/>
    </row>
    <row r="85" spans="1:31" ht="12.75">
      <c r="A85" s="92">
        <v>81</v>
      </c>
      <c r="B85" s="106" t="str">
        <f>CONCATENATE("11-",A85,"/",MONTH(C85),"/2021")</f>
        <v>11-81/10/2021</v>
      </c>
      <c r="C85" s="238">
        <v>44490</v>
      </c>
      <c r="D85" s="96"/>
      <c r="E85" s="233"/>
      <c r="F85" s="234" t="s">
        <v>280</v>
      </c>
      <c r="G85" s="234"/>
      <c r="H85" s="234"/>
      <c r="I85" s="234"/>
      <c r="J85" s="234"/>
      <c r="K85" s="234"/>
      <c r="L85" s="234" t="s">
        <v>280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5" t="s">
        <v>280</v>
      </c>
      <c r="AB85" s="234"/>
      <c r="AC85" s="234"/>
      <c r="AD85" s="96"/>
      <c r="AE85" s="96"/>
    </row>
    <row r="86" spans="1:31" ht="12.75">
      <c r="A86" s="92">
        <v>82</v>
      </c>
      <c r="B86" s="106" t="str">
        <f>CONCATENATE("11-",A86,"/",MONTH(C86),"/2021")</f>
        <v>11-82/10/2021</v>
      </c>
      <c r="C86" s="238">
        <v>44488</v>
      </c>
      <c r="D86" s="96"/>
      <c r="E86" s="233"/>
      <c r="F86" s="234" t="s">
        <v>280</v>
      </c>
      <c r="G86" s="234"/>
      <c r="H86" s="234"/>
      <c r="I86" s="234"/>
      <c r="J86" s="234"/>
      <c r="K86" s="234"/>
      <c r="L86" s="234" t="s">
        <v>280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5" t="s">
        <v>280</v>
      </c>
      <c r="AB86" s="234"/>
      <c r="AC86" s="234"/>
      <c r="AD86" s="96"/>
      <c r="AE86" s="96"/>
    </row>
    <row r="87" spans="1:31" ht="12.75">
      <c r="A87" s="92">
        <v>83</v>
      </c>
      <c r="B87" s="106" t="str">
        <f>CONCATENATE("11-",A87,"/",MONTH(C87),"/2021")</f>
        <v>11-83/10/2021</v>
      </c>
      <c r="C87" s="238">
        <v>44491</v>
      </c>
      <c r="D87" s="96"/>
      <c r="E87" s="233"/>
      <c r="F87" s="234" t="s">
        <v>280</v>
      </c>
      <c r="G87" s="234"/>
      <c r="H87" s="234"/>
      <c r="I87" s="234"/>
      <c r="J87" s="234"/>
      <c r="K87" s="234"/>
      <c r="L87" s="234" t="s">
        <v>280</v>
      </c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5" t="s">
        <v>280</v>
      </c>
      <c r="AB87" s="234"/>
      <c r="AC87" s="234"/>
      <c r="AD87" s="96"/>
      <c r="AE87" s="96"/>
    </row>
    <row r="88" spans="1:31" ht="12.75">
      <c r="A88" s="92">
        <v>84</v>
      </c>
      <c r="B88" s="106" t="str">
        <f>CONCATENATE("11-",A88,"/",MONTH(C88),"/2021")</f>
        <v>11-84/10/2021</v>
      </c>
      <c r="C88" s="238">
        <v>44494</v>
      </c>
      <c r="D88" s="96"/>
      <c r="E88" s="233"/>
      <c r="F88" s="234" t="s">
        <v>280</v>
      </c>
      <c r="G88" s="234"/>
      <c r="H88" s="234"/>
      <c r="I88" s="234"/>
      <c r="J88" s="234"/>
      <c r="K88" s="234"/>
      <c r="L88" s="234"/>
      <c r="M88" s="234"/>
      <c r="N88" s="234"/>
      <c r="O88" s="234" t="s">
        <v>280</v>
      </c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5" t="s">
        <v>280</v>
      </c>
      <c r="AB88" s="234"/>
      <c r="AC88" s="234"/>
      <c r="AD88" s="96"/>
      <c r="AE88" s="96"/>
    </row>
    <row r="89" spans="1:31" ht="12.75">
      <c r="A89" s="92">
        <v>85</v>
      </c>
      <c r="B89" s="106" t="str">
        <f>CONCATENATE("11-",A89,"/",MONTH(C89),"/2021")</f>
        <v>11-85/10/2021</v>
      </c>
      <c r="C89" s="238">
        <v>44498</v>
      </c>
      <c r="D89" s="96"/>
      <c r="E89" s="233"/>
      <c r="F89" s="234" t="s">
        <v>280</v>
      </c>
      <c r="G89" s="234"/>
      <c r="H89" s="234"/>
      <c r="I89" s="234"/>
      <c r="J89" s="234"/>
      <c r="K89" s="234"/>
      <c r="L89" s="234"/>
      <c r="M89" s="234"/>
      <c r="N89" s="234"/>
      <c r="O89" s="234" t="s">
        <v>280</v>
      </c>
      <c r="P89" s="234"/>
      <c r="Q89" s="234"/>
      <c r="R89" s="234"/>
      <c r="S89" s="234"/>
      <c r="T89" s="234"/>
      <c r="U89" s="234"/>
      <c r="V89" s="234"/>
      <c r="W89" s="234"/>
      <c r="X89" s="234"/>
      <c r="Y89" s="233"/>
      <c r="Z89" s="234"/>
      <c r="AA89" s="235" t="s">
        <v>280</v>
      </c>
      <c r="AB89" s="234"/>
      <c r="AC89" s="234"/>
      <c r="AD89" s="96"/>
      <c r="AE89" s="96"/>
    </row>
    <row r="90" spans="1:31" ht="12.75">
      <c r="A90" s="92">
        <v>86</v>
      </c>
      <c r="B90" s="106" t="str">
        <f>CONCATENATE("11-",A90,"/",MONTH(C90),"/2021")</f>
        <v>11-86/11/2021</v>
      </c>
      <c r="C90" s="238">
        <v>44501</v>
      </c>
      <c r="D90" s="96"/>
      <c r="E90" s="233"/>
      <c r="F90" s="234" t="s">
        <v>280</v>
      </c>
      <c r="G90" s="234"/>
      <c r="H90" s="234"/>
      <c r="I90" s="234"/>
      <c r="J90" s="234"/>
      <c r="K90" s="234"/>
      <c r="L90" s="234"/>
      <c r="M90" s="234"/>
      <c r="N90" s="234"/>
      <c r="O90" s="234" t="s">
        <v>280</v>
      </c>
      <c r="P90" s="234"/>
      <c r="Q90" s="234"/>
      <c r="R90" s="234"/>
      <c r="S90" s="234"/>
      <c r="T90" s="234"/>
      <c r="U90" s="234"/>
      <c r="V90" s="234"/>
      <c r="W90" s="234"/>
      <c r="X90" s="234"/>
      <c r="Y90" s="233"/>
      <c r="Z90" s="234"/>
      <c r="AA90" s="235" t="s">
        <v>280</v>
      </c>
      <c r="AB90" s="234"/>
      <c r="AC90" s="234"/>
      <c r="AD90" s="96"/>
      <c r="AE90" s="96"/>
    </row>
    <row r="91" spans="1:31" ht="12.75">
      <c r="A91" s="92">
        <v>87</v>
      </c>
      <c r="B91" s="106" t="str">
        <f>CONCATENATE("11-",A91,"/",MONTH(C91),"/2021")</f>
        <v>11-87/11/2021</v>
      </c>
      <c r="C91" s="238">
        <v>44515</v>
      </c>
      <c r="D91" s="96"/>
      <c r="E91" s="233" t="s">
        <v>280</v>
      </c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 t="s">
        <v>280</v>
      </c>
      <c r="Z91" s="234"/>
      <c r="AA91" s="235" t="s">
        <v>280</v>
      </c>
      <c r="AB91" s="234"/>
      <c r="AC91" s="234"/>
      <c r="AD91" s="96"/>
      <c r="AE91" s="96"/>
    </row>
    <row r="92" spans="1:31" ht="12.75">
      <c r="A92" s="92">
        <v>88</v>
      </c>
      <c r="B92" s="106" t="str">
        <f>CONCATENATE("11-",A92,"/",MONTH(C92),"/2021")</f>
        <v>11-88/12/2021</v>
      </c>
      <c r="C92" s="238">
        <v>44550</v>
      </c>
      <c r="D92" s="96"/>
      <c r="E92" s="94" t="s">
        <v>280</v>
      </c>
      <c r="F92" s="94"/>
      <c r="G92" s="94"/>
      <c r="H92" s="94"/>
      <c r="I92" s="94"/>
      <c r="J92" s="94"/>
      <c r="K92" s="94"/>
      <c r="L92" s="94" t="s">
        <v>280</v>
      </c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235" t="s">
        <v>280</v>
      </c>
      <c r="AB92" s="94"/>
      <c r="AC92" s="94"/>
      <c r="AD92" s="96"/>
      <c r="AE92" s="96"/>
    </row>
  </sheetData>
  <sheetProtection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145" zoomScaleSheetLayoutView="145" zoomScalePageLayoutView="0" workbookViewId="0" topLeftCell="A4">
      <selection activeCell="A11" sqref="A11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42" t="s">
        <v>88</v>
      </c>
      <c r="B1" s="142"/>
      <c r="C1" s="142"/>
      <c r="D1" s="142"/>
      <c r="E1" s="142"/>
      <c r="F1" s="142"/>
    </row>
    <row r="2" ht="15.75" thickBot="1"/>
    <row r="3" spans="1:6" ht="15.75" thickBot="1">
      <c r="A3" s="144" t="s">
        <v>0</v>
      </c>
      <c r="B3" s="144" t="s">
        <v>89</v>
      </c>
      <c r="C3" s="144" t="s">
        <v>91</v>
      </c>
      <c r="D3" s="146"/>
      <c r="E3" s="146"/>
      <c r="F3" s="147"/>
    </row>
    <row r="4" spans="1:6" ht="45.75" thickBot="1">
      <c r="A4" s="145"/>
      <c r="B4" s="145"/>
      <c r="C4" s="145"/>
      <c r="D4" s="1">
        <v>2020</v>
      </c>
      <c r="E4" s="1">
        <v>2021</v>
      </c>
      <c r="F4" s="1" t="s">
        <v>3</v>
      </c>
    </row>
    <row r="5" spans="1:6" ht="15">
      <c r="A5" s="17">
        <v>1</v>
      </c>
      <c r="B5" s="18">
        <v>2</v>
      </c>
      <c r="C5" s="18">
        <v>3</v>
      </c>
      <c r="D5" s="75">
        <v>4</v>
      </c>
      <c r="E5" s="18">
        <v>5</v>
      </c>
      <c r="F5" s="18">
        <v>6</v>
      </c>
    </row>
    <row r="6" spans="1:6" ht="15">
      <c r="A6" s="22">
        <v>1</v>
      </c>
      <c r="B6" s="15" t="s">
        <v>90</v>
      </c>
      <c r="C6" s="23" t="s">
        <v>92</v>
      </c>
      <c r="D6" s="16">
        <v>19.098300000000002</v>
      </c>
      <c r="E6" s="81">
        <f>E7+E8+E9</f>
        <v>19.1536</v>
      </c>
      <c r="F6" s="55">
        <f>1-D6/E6</f>
        <v>0.002887185698771999</v>
      </c>
    </row>
    <row r="7" spans="1:24" ht="15">
      <c r="A7" s="22" t="s">
        <v>55</v>
      </c>
      <c r="B7" s="15" t="s">
        <v>93</v>
      </c>
      <c r="C7" s="23" t="s">
        <v>92</v>
      </c>
      <c r="D7" s="16">
        <v>10.6407</v>
      </c>
      <c r="E7" s="81">
        <v>10.696</v>
      </c>
      <c r="F7" s="55">
        <f aca="true" t="shared" si="0" ref="F7:F15">1-D7/E7</f>
        <v>0.005170157068062786</v>
      </c>
      <c r="T7" s="19"/>
      <c r="U7" s="19"/>
      <c r="V7" s="19"/>
      <c r="W7" s="19"/>
      <c r="X7" s="19"/>
    </row>
    <row r="8" spans="1:24" ht="15">
      <c r="A8" s="22" t="s">
        <v>57</v>
      </c>
      <c r="B8" s="15" t="s">
        <v>94</v>
      </c>
      <c r="C8" s="23" t="s">
        <v>92</v>
      </c>
      <c r="D8" s="72">
        <v>4.6736</v>
      </c>
      <c r="E8" s="105">
        <v>4.6736</v>
      </c>
      <c r="F8" s="55">
        <f t="shared" si="0"/>
        <v>0</v>
      </c>
      <c r="T8" s="143"/>
      <c r="U8" s="143"/>
      <c r="V8" s="143"/>
      <c r="W8" s="143"/>
      <c r="X8" s="143"/>
    </row>
    <row r="9" spans="1:24" ht="15">
      <c r="A9" s="22" t="s">
        <v>59</v>
      </c>
      <c r="B9" s="15" t="s">
        <v>216</v>
      </c>
      <c r="C9" s="23" t="s">
        <v>92</v>
      </c>
      <c r="D9" s="16">
        <v>3.784</v>
      </c>
      <c r="E9" s="74">
        <v>3.784</v>
      </c>
      <c r="F9" s="55">
        <f t="shared" si="0"/>
        <v>0</v>
      </c>
      <c r="T9" s="11"/>
      <c r="U9" s="20"/>
      <c r="V9" s="20"/>
      <c r="W9" s="20"/>
      <c r="X9" s="20"/>
    </row>
    <row r="10" spans="1:24" ht="15">
      <c r="A10" s="22" t="s">
        <v>95</v>
      </c>
      <c r="B10" s="15" t="s">
        <v>96</v>
      </c>
      <c r="C10" s="23" t="s">
        <v>92</v>
      </c>
      <c r="D10" s="81">
        <v>16.2346</v>
      </c>
      <c r="E10" s="81">
        <f>E11+E12</f>
        <v>16.2346</v>
      </c>
      <c r="F10" s="55">
        <f t="shared" si="0"/>
        <v>0</v>
      </c>
      <c r="T10" s="6"/>
      <c r="U10" s="10"/>
      <c r="V10" s="10"/>
      <c r="W10" s="10"/>
      <c r="X10" s="10"/>
    </row>
    <row r="11" spans="1:24" ht="15">
      <c r="A11" s="22" t="s">
        <v>67</v>
      </c>
      <c r="B11" s="15" t="s">
        <v>97</v>
      </c>
      <c r="C11" s="23" t="s">
        <v>92</v>
      </c>
      <c r="D11" s="81">
        <v>10.415</v>
      </c>
      <c r="E11" s="81">
        <v>10.415</v>
      </c>
      <c r="F11" s="55">
        <f t="shared" si="0"/>
        <v>0</v>
      </c>
      <c r="T11" s="21"/>
      <c r="U11" s="21"/>
      <c r="V11" s="7"/>
      <c r="W11" s="7"/>
      <c r="X11" s="7"/>
    </row>
    <row r="12" spans="1:6" ht="15">
      <c r="A12" s="22" t="s">
        <v>72</v>
      </c>
      <c r="B12" s="15" t="s">
        <v>98</v>
      </c>
      <c r="C12" s="23" t="s">
        <v>92</v>
      </c>
      <c r="D12" s="81">
        <v>5.819599999999999</v>
      </c>
      <c r="E12" s="81">
        <v>5.819599999999999</v>
      </c>
      <c r="F12" s="55">
        <f t="shared" si="0"/>
        <v>0</v>
      </c>
    </row>
    <row r="13" spans="1:6" ht="15">
      <c r="A13" s="22" t="s">
        <v>79</v>
      </c>
      <c r="B13" s="15" t="s">
        <v>102</v>
      </c>
      <c r="C13" s="23" t="s">
        <v>99</v>
      </c>
      <c r="D13" s="16">
        <v>17</v>
      </c>
      <c r="E13" s="74">
        <v>17</v>
      </c>
      <c r="F13" s="55">
        <f t="shared" si="0"/>
        <v>0</v>
      </c>
    </row>
    <row r="14" spans="1:6" ht="15">
      <c r="A14" s="22" t="s">
        <v>81</v>
      </c>
      <c r="B14" s="15" t="s">
        <v>100</v>
      </c>
      <c r="C14" s="23" t="s">
        <v>99</v>
      </c>
      <c r="D14" s="16">
        <v>1</v>
      </c>
      <c r="E14" s="74">
        <v>1</v>
      </c>
      <c r="F14" s="55">
        <f t="shared" si="0"/>
        <v>0</v>
      </c>
    </row>
    <row r="15" spans="1:6" ht="15">
      <c r="A15" s="22" t="s">
        <v>85</v>
      </c>
      <c r="B15" s="15" t="s">
        <v>101</v>
      </c>
      <c r="C15" s="23" t="s">
        <v>99</v>
      </c>
      <c r="D15" s="16">
        <v>16</v>
      </c>
      <c r="E15" s="74">
        <v>16</v>
      </c>
      <c r="F15" s="55">
        <f t="shared" si="0"/>
        <v>0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150" zoomScaleSheetLayoutView="150" zoomScalePageLayoutView="0" workbookViewId="0" topLeftCell="A1">
      <selection activeCell="A11" sqref="A11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42" t="s">
        <v>103</v>
      </c>
      <c r="B1" s="142"/>
      <c r="C1" s="142"/>
      <c r="D1" s="142"/>
      <c r="E1" s="142"/>
      <c r="F1" s="142"/>
    </row>
    <row r="2" ht="15.75" thickBot="1"/>
    <row r="3" spans="1:6" ht="30" customHeight="1" thickBot="1">
      <c r="A3" s="144" t="s">
        <v>0</v>
      </c>
      <c r="B3" s="144" t="s">
        <v>89</v>
      </c>
      <c r="C3" s="148" t="s">
        <v>91</v>
      </c>
      <c r="D3" s="149" t="s">
        <v>2</v>
      </c>
      <c r="E3" s="146"/>
      <c r="F3" s="147"/>
    </row>
    <row r="4" spans="1:6" ht="75.75" thickBot="1">
      <c r="A4" s="145"/>
      <c r="B4" s="145"/>
      <c r="C4" s="145"/>
      <c r="D4" s="1">
        <v>2020</v>
      </c>
      <c r="E4" s="1">
        <v>2021</v>
      </c>
      <c r="F4" s="1" t="s">
        <v>3</v>
      </c>
    </row>
    <row r="5" spans="1:6" ht="1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15">
      <c r="A6" s="22">
        <v>1</v>
      </c>
      <c r="B6" s="15" t="s">
        <v>90</v>
      </c>
      <c r="C6" s="23"/>
      <c r="D6" s="16"/>
      <c r="E6" s="16"/>
      <c r="F6" s="35">
        <f>E6-D6</f>
        <v>0</v>
      </c>
    </row>
    <row r="7" spans="1:23" ht="15">
      <c r="A7" s="22" t="s">
        <v>55</v>
      </c>
      <c r="B7" s="15" t="s">
        <v>93</v>
      </c>
      <c r="C7" s="23" t="s">
        <v>104</v>
      </c>
      <c r="D7" s="8">
        <v>0.602</v>
      </c>
      <c r="E7" s="73">
        <v>0.602</v>
      </c>
      <c r="F7" s="55">
        <f>E7-D7</f>
        <v>0</v>
      </c>
      <c r="S7" s="19"/>
      <c r="T7" s="19"/>
      <c r="U7" s="19"/>
      <c r="V7" s="19"/>
      <c r="W7" s="19"/>
    </row>
    <row r="8" spans="1:23" ht="15">
      <c r="A8" s="22" t="s">
        <v>57</v>
      </c>
      <c r="B8" s="15" t="s">
        <v>94</v>
      </c>
      <c r="C8" s="23" t="s">
        <v>104</v>
      </c>
      <c r="D8" s="8">
        <v>0.5</v>
      </c>
      <c r="E8" s="73">
        <v>0.5</v>
      </c>
      <c r="F8" s="55">
        <f aca="true" t="shared" si="0" ref="F8:F15">E8-D8</f>
        <v>0</v>
      </c>
      <c r="S8" s="143"/>
      <c r="T8" s="143"/>
      <c r="U8" s="143"/>
      <c r="V8" s="143"/>
      <c r="W8" s="143"/>
    </row>
    <row r="9" spans="1:23" ht="15">
      <c r="A9" s="22" t="s">
        <v>59</v>
      </c>
      <c r="B9" s="15" t="s">
        <v>216</v>
      </c>
      <c r="C9" s="23" t="s">
        <v>104</v>
      </c>
      <c r="D9" s="8">
        <v>0.397</v>
      </c>
      <c r="E9" s="73">
        <v>0.397</v>
      </c>
      <c r="F9" s="55">
        <f t="shared" si="0"/>
        <v>0</v>
      </c>
      <c r="S9" s="11"/>
      <c r="T9" s="20"/>
      <c r="U9" s="20"/>
      <c r="V9" s="20"/>
      <c r="W9" s="20"/>
    </row>
    <row r="10" spans="1:23" ht="15">
      <c r="A10" s="22" t="s">
        <v>95</v>
      </c>
      <c r="B10" s="15" t="s">
        <v>96</v>
      </c>
      <c r="C10" s="23"/>
      <c r="D10" s="72"/>
      <c r="E10" s="15"/>
      <c r="F10" s="55"/>
      <c r="S10" s="6"/>
      <c r="T10" s="10"/>
      <c r="U10" s="10"/>
      <c r="V10" s="10"/>
      <c r="W10" s="10"/>
    </row>
    <row r="11" spans="1:23" ht="15">
      <c r="A11" s="22" t="s">
        <v>67</v>
      </c>
      <c r="B11" s="15" t="s">
        <v>97</v>
      </c>
      <c r="C11" s="23" t="s">
        <v>104</v>
      </c>
      <c r="D11" s="8">
        <v>0.6522</v>
      </c>
      <c r="E11" s="73">
        <v>0.6522</v>
      </c>
      <c r="F11" s="55">
        <f t="shared" si="0"/>
        <v>0</v>
      </c>
      <c r="S11" s="21"/>
      <c r="T11" s="21"/>
      <c r="U11" s="7"/>
      <c r="V11" s="7"/>
      <c r="W11" s="7"/>
    </row>
    <row r="12" spans="1:6" ht="15">
      <c r="A12" s="22" t="s">
        <v>72</v>
      </c>
      <c r="B12" s="15" t="s">
        <v>98</v>
      </c>
      <c r="C12" s="23" t="s">
        <v>104</v>
      </c>
      <c r="D12" s="8">
        <v>0.605</v>
      </c>
      <c r="E12" s="73">
        <v>0.605</v>
      </c>
      <c r="F12" s="55">
        <f t="shared" si="0"/>
        <v>0</v>
      </c>
    </row>
    <row r="13" spans="1:6" ht="15">
      <c r="A13" s="22" t="s">
        <v>79</v>
      </c>
      <c r="B13" s="15" t="s">
        <v>102</v>
      </c>
      <c r="C13" s="23"/>
      <c r="D13" s="72"/>
      <c r="E13" s="15"/>
      <c r="F13" s="55"/>
    </row>
    <row r="14" spans="1:6" ht="15">
      <c r="A14" s="22" t="s">
        <v>81</v>
      </c>
      <c r="B14" s="15" t="s">
        <v>100</v>
      </c>
      <c r="C14" s="23" t="s">
        <v>104</v>
      </c>
      <c r="D14" s="8">
        <v>0.558</v>
      </c>
      <c r="E14" s="73">
        <v>0.558</v>
      </c>
      <c r="F14" s="55">
        <f t="shared" si="0"/>
        <v>0</v>
      </c>
    </row>
    <row r="15" spans="1:6" ht="15">
      <c r="A15" s="22" t="s">
        <v>83</v>
      </c>
      <c r="B15" s="15" t="s">
        <v>101</v>
      </c>
      <c r="C15" s="23" t="s">
        <v>104</v>
      </c>
      <c r="D15" s="8">
        <v>0.628</v>
      </c>
      <c r="E15" s="73">
        <v>0.628</v>
      </c>
      <c r="F15" s="55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1">
      <selection activeCell="A11" sqref="A11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51" t="s">
        <v>108</v>
      </c>
      <c r="B1" s="152"/>
      <c r="C1" s="152"/>
      <c r="D1" s="152"/>
      <c r="E1" s="152"/>
    </row>
    <row r="3" spans="1:5" ht="15">
      <c r="A3" s="150" t="s">
        <v>0</v>
      </c>
      <c r="B3" s="150" t="s">
        <v>1</v>
      </c>
      <c r="C3" s="150" t="s">
        <v>2</v>
      </c>
      <c r="D3" s="150"/>
      <c r="E3" s="150"/>
    </row>
    <row r="4" spans="1:5" ht="45">
      <c r="A4" s="150"/>
      <c r="B4" s="150"/>
      <c r="C4" s="104">
        <v>2020</v>
      </c>
      <c r="D4" s="104">
        <v>2021</v>
      </c>
      <c r="E4" s="104" t="s">
        <v>3</v>
      </c>
    </row>
    <row r="5" spans="1:5" ht="15">
      <c r="A5" s="104">
        <v>1</v>
      </c>
      <c r="B5" s="104">
        <v>2</v>
      </c>
      <c r="C5" s="104">
        <v>3</v>
      </c>
      <c r="D5" s="104">
        <v>4</v>
      </c>
      <c r="E5" s="104">
        <v>5</v>
      </c>
    </row>
    <row r="6" spans="1:5" ht="63.75" customHeight="1">
      <c r="A6" s="104">
        <v>1</v>
      </c>
      <c r="B6" s="58" t="s">
        <v>10</v>
      </c>
      <c r="C6" s="57"/>
      <c r="D6" s="57"/>
      <c r="E6" s="57"/>
    </row>
    <row r="7" spans="1:5" ht="15">
      <c r="A7" s="107" t="s">
        <v>11</v>
      </c>
      <c r="B7" s="108" t="s">
        <v>4</v>
      </c>
      <c r="C7" s="15"/>
      <c r="D7" s="15"/>
      <c r="E7" s="57"/>
    </row>
    <row r="8" spans="1:5" ht="15">
      <c r="A8" s="107" t="s">
        <v>12</v>
      </c>
      <c r="B8" s="108" t="s">
        <v>5</v>
      </c>
      <c r="C8" s="57"/>
      <c r="D8" s="57"/>
      <c r="E8" s="57"/>
    </row>
    <row r="9" spans="1:5" ht="15">
      <c r="A9" s="107" t="s">
        <v>13</v>
      </c>
      <c r="B9" s="108" t="s">
        <v>6</v>
      </c>
      <c r="C9" s="57"/>
      <c r="D9" s="57"/>
      <c r="E9" s="57"/>
    </row>
    <row r="10" spans="1:5" ht="15">
      <c r="A10" s="107" t="s">
        <v>14</v>
      </c>
      <c r="B10" s="108" t="s">
        <v>7</v>
      </c>
      <c r="C10" s="104">
        <v>0.6290493676050591</v>
      </c>
      <c r="D10" s="104">
        <v>0.4178090575275398</v>
      </c>
      <c r="E10" s="57">
        <f>D10-C10</f>
        <v>-0.21124031007751937</v>
      </c>
    </row>
    <row r="11" spans="1:5" ht="56.25" customHeight="1">
      <c r="A11" s="104">
        <v>2</v>
      </c>
      <c r="B11" s="109" t="s">
        <v>23</v>
      </c>
      <c r="C11" s="57"/>
      <c r="D11" s="57"/>
      <c r="E11" s="57"/>
    </row>
    <row r="12" spans="1:5" ht="15">
      <c r="A12" s="107" t="s">
        <v>15</v>
      </c>
      <c r="B12" s="108" t="s">
        <v>4</v>
      </c>
      <c r="C12" s="57"/>
      <c r="D12" s="57"/>
      <c r="E12" s="57"/>
    </row>
    <row r="13" spans="1:5" ht="15">
      <c r="A13" s="107" t="s">
        <v>16</v>
      </c>
      <c r="B13" s="108" t="s">
        <v>5</v>
      </c>
      <c r="C13" s="57"/>
      <c r="D13" s="57"/>
      <c r="E13" s="57"/>
    </row>
    <row r="14" spans="1:5" ht="15">
      <c r="A14" s="107" t="s">
        <v>17</v>
      </c>
      <c r="B14" s="108" t="s">
        <v>6</v>
      </c>
      <c r="C14" s="15"/>
      <c r="D14" s="15"/>
      <c r="E14" s="57"/>
    </row>
    <row r="15" spans="1:5" ht="15">
      <c r="A15" s="107" t="s">
        <v>18</v>
      </c>
      <c r="B15" s="108" t="s">
        <v>7</v>
      </c>
      <c r="C15" s="104">
        <v>0.22358221134230927</v>
      </c>
      <c r="D15" s="104">
        <v>0.3529171766625867</v>
      </c>
      <c r="E15" s="57">
        <f>D15-C15</f>
        <v>0.12933496532027744</v>
      </c>
    </row>
    <row r="16" spans="1:5" ht="138.75">
      <c r="A16" s="104">
        <v>3</v>
      </c>
      <c r="B16" s="109" t="s">
        <v>24</v>
      </c>
      <c r="C16" s="57"/>
      <c r="D16" s="57"/>
      <c r="E16" s="57"/>
    </row>
    <row r="17" spans="1:5" ht="15">
      <c r="A17" s="107" t="s">
        <v>25</v>
      </c>
      <c r="B17" s="108" t="s">
        <v>4</v>
      </c>
      <c r="C17" s="57"/>
      <c r="D17" s="57"/>
      <c r="E17" s="57"/>
    </row>
    <row r="18" spans="1:5" ht="15">
      <c r="A18" s="107" t="s">
        <v>26</v>
      </c>
      <c r="B18" s="108" t="s">
        <v>5</v>
      </c>
      <c r="C18" s="57"/>
      <c r="D18" s="57"/>
      <c r="E18" s="57"/>
    </row>
    <row r="19" spans="1:5" ht="15">
      <c r="A19" s="107" t="s">
        <v>27</v>
      </c>
      <c r="B19" s="108" t="s">
        <v>6</v>
      </c>
      <c r="C19" s="57"/>
      <c r="D19" s="57"/>
      <c r="E19" s="57"/>
    </row>
    <row r="20" spans="1:5" ht="15">
      <c r="A20" s="107" t="s">
        <v>28</v>
      </c>
      <c r="B20" s="108" t="s">
        <v>7</v>
      </c>
      <c r="C20" s="57">
        <v>0.03875968992248062</v>
      </c>
      <c r="D20" s="57">
        <v>0.052019583843329255</v>
      </c>
      <c r="E20" s="57">
        <f>D20-C20</f>
        <v>0.013259893920848635</v>
      </c>
    </row>
    <row r="21" spans="1:5" ht="144.75" customHeight="1">
      <c r="A21" s="104">
        <v>4</v>
      </c>
      <c r="B21" s="109" t="s">
        <v>29</v>
      </c>
      <c r="C21" s="57"/>
      <c r="D21" s="57"/>
      <c r="E21" s="57"/>
    </row>
    <row r="22" spans="1:5" ht="15">
      <c r="A22" s="107" t="s">
        <v>19</v>
      </c>
      <c r="B22" s="108" t="s">
        <v>4</v>
      </c>
      <c r="C22" s="57"/>
      <c r="D22" s="57"/>
      <c r="E22" s="57"/>
    </row>
    <row r="23" spans="1:5" ht="15">
      <c r="A23" s="107" t="s">
        <v>20</v>
      </c>
      <c r="B23" s="108" t="s">
        <v>5</v>
      </c>
      <c r="C23" s="57"/>
      <c r="D23" s="57"/>
      <c r="E23" s="57"/>
    </row>
    <row r="24" spans="1:5" ht="15">
      <c r="A24" s="107" t="s">
        <v>21</v>
      </c>
      <c r="B24" s="108" t="s">
        <v>6</v>
      </c>
      <c r="C24" s="57"/>
      <c r="D24" s="57"/>
      <c r="E24" s="57"/>
    </row>
    <row r="25" spans="1:5" ht="15">
      <c r="A25" s="107" t="s">
        <v>22</v>
      </c>
      <c r="B25" s="108" t="s">
        <v>7</v>
      </c>
      <c r="C25" s="57">
        <v>0.010199918400652794</v>
      </c>
      <c r="D25" s="57">
        <v>0.01835985312117503</v>
      </c>
      <c r="E25" s="57">
        <f>D25-C25</f>
        <v>0.008159934720522236</v>
      </c>
    </row>
    <row r="26" spans="1:5" ht="90.75" customHeight="1">
      <c r="A26" s="104">
        <v>5</v>
      </c>
      <c r="B26" s="109" t="s">
        <v>8</v>
      </c>
      <c r="C26" s="104"/>
      <c r="D26" s="104"/>
      <c r="E26" s="104"/>
    </row>
    <row r="27" spans="1:5" ht="90.75" customHeight="1">
      <c r="A27" s="107" t="s">
        <v>30</v>
      </c>
      <c r="B27" s="109" t="s">
        <v>9</v>
      </c>
      <c r="C27" s="104"/>
      <c r="D27" s="104"/>
      <c r="E27" s="104"/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view="pageBreakPreview" zoomScale="85" zoomScaleNormal="70" zoomScaleSheetLayoutView="85" zoomScalePageLayoutView="0" workbookViewId="0" topLeftCell="B1">
      <selection activeCell="A11" sqref="A11"/>
    </sheetView>
  </sheetViews>
  <sheetFormatPr defaultColWidth="9.140625" defaultRowHeight="15"/>
  <cols>
    <col min="1" max="1" width="6.421875" style="2" customWidth="1"/>
    <col min="2" max="2" width="29.421875" style="2" customWidth="1"/>
    <col min="3" max="4" width="9.28125" style="2" bestFit="1" customWidth="1"/>
    <col min="5" max="5" width="14.00390625" style="2" bestFit="1" customWidth="1"/>
    <col min="6" max="6" width="14.140625" style="2" bestFit="1" customWidth="1"/>
    <col min="7" max="8" width="9.28125" style="2" bestFit="1" customWidth="1"/>
    <col min="9" max="9" width="14.00390625" style="2" bestFit="1" customWidth="1"/>
    <col min="10" max="10" width="14.140625" style="2" bestFit="1" customWidth="1"/>
    <col min="11" max="13" width="9.28125" style="2" bestFit="1" customWidth="1"/>
    <col min="14" max="14" width="10.57421875" style="5" bestFit="1" customWidth="1"/>
    <col min="15" max="17" width="9.28125" style="2" bestFit="1" customWidth="1"/>
    <col min="18" max="18" width="10.57421875" style="2" bestFit="1" customWidth="1"/>
    <col min="19" max="19" width="29.57421875" style="2" customWidth="1"/>
    <col min="20" max="20" width="78.140625" style="2" customWidth="1"/>
    <col min="21" max="26" width="9.28125" style="2" hidden="1" customWidth="1"/>
    <col min="27" max="35" width="0" style="2" hidden="1" customWidth="1"/>
    <col min="36" max="16384" width="9.140625" style="2" customWidth="1"/>
  </cols>
  <sheetData>
    <row r="1" spans="1:20" ht="35.25" customHeight="1">
      <c r="A1" s="153" t="s">
        <v>107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63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7.5" customHeight="1" thickBot="1">
      <c r="A3" s="154" t="s">
        <v>47</v>
      </c>
      <c r="B3" s="154" t="s">
        <v>31</v>
      </c>
      <c r="C3" s="156" t="s">
        <v>42</v>
      </c>
      <c r="D3" s="157"/>
      <c r="E3" s="157"/>
      <c r="F3" s="158"/>
      <c r="G3" s="156" t="s">
        <v>43</v>
      </c>
      <c r="H3" s="157"/>
      <c r="I3" s="157"/>
      <c r="J3" s="158"/>
      <c r="K3" s="156" t="s">
        <v>44</v>
      </c>
      <c r="L3" s="157"/>
      <c r="M3" s="157"/>
      <c r="N3" s="158"/>
      <c r="O3" s="156" t="s">
        <v>45</v>
      </c>
      <c r="P3" s="157"/>
      <c r="Q3" s="157"/>
      <c r="R3" s="158"/>
      <c r="S3" s="154" t="s">
        <v>32</v>
      </c>
      <c r="T3" s="154" t="s">
        <v>33</v>
      </c>
    </row>
    <row r="4" spans="1:28" ht="86.25" customHeight="1" thickBot="1">
      <c r="A4" s="155"/>
      <c r="B4" s="155"/>
      <c r="C4" s="9" t="s">
        <v>34</v>
      </c>
      <c r="D4" s="9" t="s">
        <v>35</v>
      </c>
      <c r="E4" s="9" t="s">
        <v>36</v>
      </c>
      <c r="F4" s="9" t="s">
        <v>37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34</v>
      </c>
      <c r="L4" s="9" t="s">
        <v>35</v>
      </c>
      <c r="M4" s="9" t="s">
        <v>36</v>
      </c>
      <c r="N4" s="4" t="s">
        <v>37</v>
      </c>
      <c r="O4" s="9" t="s">
        <v>34</v>
      </c>
      <c r="P4" s="9" t="s">
        <v>35</v>
      </c>
      <c r="Q4" s="9" t="s">
        <v>36</v>
      </c>
      <c r="R4" s="9" t="s">
        <v>37</v>
      </c>
      <c r="S4" s="155"/>
      <c r="T4" s="155"/>
      <c r="U4" s="2">
        <v>28</v>
      </c>
      <c r="V4" s="2">
        <v>32</v>
      </c>
      <c r="W4" s="2" t="s">
        <v>38</v>
      </c>
      <c r="X4" s="2" t="s">
        <v>39</v>
      </c>
      <c r="Y4" s="2" t="s">
        <v>40</v>
      </c>
      <c r="AB4" s="2" t="s">
        <v>46</v>
      </c>
    </row>
    <row r="5" spans="1:20" ht="15" thickBot="1">
      <c r="A5" s="66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80">
        <v>14</v>
      </c>
      <c r="O5" s="65">
        <v>15</v>
      </c>
      <c r="P5" s="65">
        <v>16</v>
      </c>
      <c r="Q5" s="65">
        <v>17</v>
      </c>
      <c r="R5" s="65">
        <v>18</v>
      </c>
      <c r="S5" s="65">
        <v>19</v>
      </c>
      <c r="T5" s="3">
        <v>20</v>
      </c>
    </row>
    <row r="6" spans="1:34" ht="145.5" customHeight="1" thickBot="1">
      <c r="A6" s="68">
        <v>1</v>
      </c>
      <c r="B6" s="69" t="s">
        <v>215</v>
      </c>
      <c r="C6" s="69"/>
      <c r="D6" s="69"/>
      <c r="E6" s="70"/>
      <c r="F6" s="68">
        <f>'2.1'!D10</f>
        <v>0.4178090575275398</v>
      </c>
      <c r="G6" s="68"/>
      <c r="H6" s="68"/>
      <c r="I6" s="70"/>
      <c r="J6" s="68">
        <f>'2.1'!D15</f>
        <v>0.3529171766625867</v>
      </c>
      <c r="K6" s="68"/>
      <c r="L6" s="68"/>
      <c r="M6" s="68"/>
      <c r="N6" s="79">
        <f>'2.1'!D20</f>
        <v>0.052019583843329255</v>
      </c>
      <c r="O6" s="68"/>
      <c r="P6" s="68"/>
      <c r="Q6" s="68"/>
      <c r="R6" s="71">
        <f>'2.1'!D25</f>
        <v>0.01835985312117503</v>
      </c>
      <c r="S6" s="68">
        <f>5/2451</f>
        <v>0.002039983680130559</v>
      </c>
      <c r="T6" s="67" t="s">
        <v>41</v>
      </c>
      <c r="U6" s="2">
        <v>850</v>
      </c>
      <c r="V6" s="2">
        <v>13.4</v>
      </c>
      <c r="W6" s="2">
        <v>11549</v>
      </c>
      <c r="X6" s="2">
        <v>0.9862325742488527</v>
      </c>
      <c r="Y6" s="2">
        <v>0.07359944583946662</v>
      </c>
      <c r="Z6" s="2">
        <v>6</v>
      </c>
      <c r="AG6" s="2">
        <v>0.014279885760913913</v>
      </c>
      <c r="AH6" s="2">
        <v>0.0142798857609139</v>
      </c>
    </row>
    <row r="9" ht="15" thickBot="1"/>
    <row r="10" ht="15" thickBot="1">
      <c r="S10" s="68"/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s="24" t="s">
        <v>105</v>
      </c>
    </row>
    <row r="3" ht="15">
      <c r="A3" t="s">
        <v>219</v>
      </c>
    </row>
    <row r="4" ht="15">
      <c r="A4" t="s">
        <v>217</v>
      </c>
    </row>
    <row r="5" ht="15">
      <c r="A5" t="s">
        <v>218</v>
      </c>
    </row>
    <row r="6" ht="15">
      <c r="A6" t="s">
        <v>223</v>
      </c>
    </row>
    <row r="7" ht="15">
      <c r="A7" t="s">
        <v>220</v>
      </c>
    </row>
    <row r="8" ht="15">
      <c r="A8" t="s">
        <v>221</v>
      </c>
    </row>
    <row r="9" ht="15">
      <c r="A9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s="2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"/>
  <sheetViews>
    <sheetView view="pageBreakPreview" zoomScaleNormal="115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4.8515625" style="31" customWidth="1"/>
    <col min="2" max="2" width="22.00390625" style="31" bestFit="1" customWidth="1"/>
    <col min="3" max="3" width="13.28125" style="31" customWidth="1"/>
    <col min="4" max="4" width="10.7109375" style="31" customWidth="1"/>
    <col min="5" max="6" width="10.7109375" style="34" customWidth="1"/>
    <col min="7" max="8" width="10.7109375" style="31" customWidth="1"/>
    <col min="9" max="20" width="10.7109375" style="34" customWidth="1"/>
    <col min="21" max="21" width="20.7109375" style="31" customWidth="1"/>
    <col min="22" max="16384" width="9.140625" style="31" customWidth="1"/>
  </cols>
  <sheetData>
    <row r="1" spans="1:21" ht="90.75" customHeight="1">
      <c r="A1" s="159" t="s">
        <v>161</v>
      </c>
      <c r="B1" s="159"/>
      <c r="C1" s="159"/>
      <c r="D1" s="159"/>
      <c r="E1" s="159"/>
      <c r="F1" s="159"/>
      <c r="G1" s="159"/>
      <c r="H1" s="159"/>
      <c r="I1" s="159"/>
      <c r="J1" s="15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2" ht="12.75">
      <c r="A2" s="32"/>
      <c r="B2" s="32"/>
      <c r="C2" s="32"/>
      <c r="D2" s="33"/>
      <c r="E2" s="33"/>
      <c r="F2" s="33"/>
      <c r="G2" s="33"/>
      <c r="H2" s="33"/>
      <c r="I2" s="32"/>
      <c r="J2" s="32"/>
      <c r="K2" s="31"/>
      <c r="L2" s="31"/>
    </row>
    <row r="3" spans="1:6" ht="12.75">
      <c r="A3" s="160" t="s">
        <v>209</v>
      </c>
      <c r="B3" s="160"/>
      <c r="C3" s="160"/>
      <c r="D3" s="160"/>
      <c r="E3" s="160"/>
      <c r="F3" s="160"/>
    </row>
    <row r="4" spans="1:10" ht="12.75">
      <c r="A4" s="161" t="s">
        <v>110</v>
      </c>
      <c r="B4" s="162" t="s">
        <v>283</v>
      </c>
      <c r="C4" s="162" t="s">
        <v>112</v>
      </c>
      <c r="D4" s="162" t="s">
        <v>113</v>
      </c>
      <c r="E4" s="162"/>
      <c r="F4" s="162"/>
      <c r="G4" s="162"/>
      <c r="H4" s="162"/>
      <c r="I4" s="162" t="s">
        <v>284</v>
      </c>
      <c r="J4" s="162" t="s">
        <v>115</v>
      </c>
    </row>
    <row r="5" spans="1:10" ht="38.25">
      <c r="A5" s="161"/>
      <c r="B5" s="162"/>
      <c r="C5" s="162"/>
      <c r="D5" s="113" t="s">
        <v>287</v>
      </c>
      <c r="E5" s="113" t="s">
        <v>285</v>
      </c>
      <c r="F5" s="113" t="s">
        <v>286</v>
      </c>
      <c r="G5" s="113" t="s">
        <v>116</v>
      </c>
      <c r="H5" s="113" t="s">
        <v>117</v>
      </c>
      <c r="I5" s="162"/>
      <c r="J5" s="163"/>
    </row>
    <row r="6" spans="1:10" ht="45">
      <c r="A6" s="82">
        <v>1</v>
      </c>
      <c r="B6" s="110" t="s">
        <v>209</v>
      </c>
      <c r="C6" s="82" t="s">
        <v>282</v>
      </c>
      <c r="D6" s="82">
        <v>1</v>
      </c>
      <c r="E6" s="82">
        <v>110</v>
      </c>
      <c r="F6" s="82">
        <v>10</v>
      </c>
      <c r="G6" s="111" t="s">
        <v>118</v>
      </c>
      <c r="H6" s="82">
        <v>6300</v>
      </c>
      <c r="I6" s="82">
        <v>3</v>
      </c>
      <c r="J6" s="112">
        <f>H6*(100-I6)/100</f>
        <v>6111</v>
      </c>
    </row>
  </sheetData>
  <sheetProtection/>
  <mergeCells count="8">
    <mergeCell ref="A1:J1"/>
    <mergeCell ref="A3:F3"/>
    <mergeCell ref="A4:A5"/>
    <mergeCell ref="B4:B5"/>
    <mergeCell ref="C4:C5"/>
    <mergeCell ref="D4:H4"/>
    <mergeCell ref="I4:I5"/>
    <mergeCell ref="J4:J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2017-11-29T10:26:58Z</cp:lastPrinted>
  <dcterms:created xsi:type="dcterms:W3CDTF">2016-03-21T08:26:19Z</dcterms:created>
  <dcterms:modified xsi:type="dcterms:W3CDTF">2022-03-25T09:43:28Z</dcterms:modified>
  <cp:category/>
  <cp:version/>
  <cp:contentType/>
  <cp:contentStatus/>
</cp:coreProperties>
</file>