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130" windowHeight="12915" activeTab="22"/>
  </bookViews>
  <sheets>
    <sheet name="1.1" sheetId="1" r:id="rId1"/>
    <sheet name="1.2" sheetId="2" r:id="rId2"/>
    <sheet name="1.3" sheetId="3" r:id="rId3"/>
    <sheet name="1.4" sheetId="4" r:id="rId4"/>
    <sheet name="2.1" sheetId="5" r:id="rId5"/>
    <sheet name="2.2" sheetId="6" r:id="rId6"/>
    <sheet name="2.3" sheetId="7" r:id="rId7"/>
    <sheet name="2.4" sheetId="8" r:id="rId8"/>
    <sheet name="3.1 по ц. п. 35 кВ и выше" sheetId="9" r:id="rId9"/>
    <sheet name="3.1 по ц. п. ниже 35 кВ" sheetId="10" r:id="rId10"/>
    <sheet name="3.2" sheetId="11" r:id="rId11"/>
    <sheet name="3.3" sheetId="12" r:id="rId12"/>
    <sheet name="3.4" sheetId="13" r:id="rId13"/>
    <sheet name="3.5" sheetId="14" r:id="rId14"/>
    <sheet name="4,1" sheetId="15" r:id="rId15"/>
    <sheet name="4,2" sheetId="16" r:id="rId16"/>
    <sheet name="4,3" sheetId="17" r:id="rId17"/>
    <sheet name="4.4" sheetId="18" r:id="rId18"/>
    <sheet name="4,5" sheetId="19" r:id="rId19"/>
    <sheet name="4.6." sheetId="20" r:id="rId20"/>
    <sheet name="4.7." sheetId="21" r:id="rId21"/>
    <sheet name="4.8." sheetId="22" r:id="rId22"/>
    <sheet name="4.9." sheetId="23" r:id="rId23"/>
  </sheets>
  <externalReferences>
    <externalReference r:id="rId26"/>
  </externalReferences>
  <definedNames>
    <definedName name="_xlnm._FilterDatabase" localSheetId="9" hidden="1">'3.1 по ц. п. ниже 35 кВ'!$A$4:$H$26</definedName>
    <definedName name="_xlnm.Print_Area" localSheetId="2">'1.3'!$A$1:$F$16</definedName>
    <definedName name="_xlnm.Print_Area" localSheetId="3">'1.4'!$A$1:$F$15</definedName>
    <definedName name="_xlnm.Print_Area" localSheetId="4">'2.1'!$A$1:$E$27</definedName>
    <definedName name="_xlnm.Print_Area" localSheetId="5">'2.2'!$A$1:$T$7</definedName>
    <definedName name="_xlnm.Print_Area" localSheetId="8">'3.1 по ц. п. 35 кВ и выше'!$A$1:$J$8</definedName>
    <definedName name="_xlnm.Print_Area" localSheetId="9">'3.1 по ц. п. ниже 35 кВ'!$A$1:$H$28</definedName>
    <definedName name="_xlnm.Print_Area" localSheetId="13">'3.5'!$A$1:$K$21</definedName>
    <definedName name="_xlnm.Print_Area" localSheetId="18">'4,5'!$A$1:$AA$6</definedName>
  </definedNames>
  <calcPr fullCalcOnLoad="1"/>
</workbook>
</file>

<file path=xl/sharedStrings.xml><?xml version="1.0" encoding="utf-8"?>
<sst xmlns="http://schemas.openxmlformats.org/spreadsheetml/2006/main" count="808" uniqueCount="380">
  <si>
    <t>N</t>
  </si>
  <si>
    <t>Показатель</t>
  </si>
  <si>
    <t>Значение показателя, годы</t>
  </si>
  <si>
    <t>Динамика изменения показателя</t>
  </si>
  <si>
    <t>ВН (110 кВ и выше)</t>
  </si>
  <si>
    <t>СН1 (35 - 60 кВ)</t>
  </si>
  <si>
    <t>СН2 (1 - 20 кВ)</t>
  </si>
  <si>
    <t>НН (до 1 кВ)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</si>
  <si>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</si>
  <si>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</si>
  <si>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r>
      <t>Показатель средней продолжительности прекращений передачи электрической энергии (</t>
    </r>
    <r>
      <rPr>
        <sz val="14"/>
        <color indexed="8"/>
        <rFont val="Calibri"/>
        <family val="2"/>
      </rPr>
      <t>П</t>
    </r>
    <r>
      <rPr>
        <sz val="8"/>
        <color indexed="8"/>
        <rFont val="Calibri"/>
        <family val="2"/>
      </rPr>
      <t>SAIDI</t>
    </r>
    <r>
      <rPr>
        <sz val="11"/>
        <color theme="1"/>
        <rFont val="Calibri"/>
        <family val="2"/>
      </rPr>
      <t>)</t>
    </r>
  </si>
  <si>
    <t>1.1.</t>
  </si>
  <si>
    <t>1.2.</t>
  </si>
  <si>
    <t>1.3.</t>
  </si>
  <si>
    <t>1.4.</t>
  </si>
  <si>
    <t>2.1.</t>
  </si>
  <si>
    <t>2.2.</t>
  </si>
  <si>
    <t>2.3.</t>
  </si>
  <si>
    <t>2.4.</t>
  </si>
  <si>
    <t>4.1.</t>
  </si>
  <si>
    <t>4.2.</t>
  </si>
  <si>
    <t>4.3.</t>
  </si>
  <si>
    <t>4.4.</t>
  </si>
  <si>
    <r>
      <t>Показатель средней частоты прекращений передачи электрической энергии (</t>
    </r>
    <r>
      <rPr>
        <sz val="14"/>
        <color indexed="8"/>
        <rFont val="Calibri"/>
        <family val="2"/>
      </rPr>
      <t>П</t>
    </r>
    <r>
      <rPr>
        <sz val="9"/>
        <color indexed="8"/>
        <rFont val="Calibri"/>
        <family val="2"/>
      </rPr>
      <t>SAIFI</t>
    </r>
    <r>
      <rPr>
        <sz val="11"/>
        <color theme="1"/>
        <rFont val="Calibri"/>
        <family val="2"/>
      </rPr>
      <t>)</t>
    </r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</si>
  <si>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</t>
    </r>
    <r>
      <rPr>
        <sz val="14"/>
        <color indexed="8"/>
        <rFont val="Calibri"/>
        <family val="2"/>
      </rPr>
      <t>П</t>
    </r>
    <r>
      <rPr>
        <sz val="9"/>
        <color indexed="8"/>
        <rFont val="Calibri"/>
        <family val="2"/>
      </rPr>
      <t>SAIDI план</t>
    </r>
    <r>
      <rPr>
        <sz val="11"/>
        <color theme="1"/>
        <rFont val="Calibri"/>
        <family val="2"/>
      </rPr>
      <t>)</t>
    </r>
  </si>
  <si>
    <t>3.1.</t>
  </si>
  <si>
    <t>3.2.</t>
  </si>
  <si>
    <t>3.3.</t>
  </si>
  <si>
    <t>3.4.</t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</si>
  <si>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</t>
    </r>
    <r>
      <rPr>
        <sz val="14"/>
        <color indexed="8"/>
        <rFont val="Calibri"/>
        <family val="2"/>
      </rPr>
      <t>П</t>
    </r>
    <r>
      <rPr>
        <sz val="9"/>
        <color indexed="8"/>
        <rFont val="Calibri"/>
        <family val="2"/>
      </rPr>
      <t>SAIFI план</t>
    </r>
    <r>
      <rPr>
        <sz val="11"/>
        <color theme="1"/>
        <rFont val="Calibri"/>
        <family val="2"/>
      </rPr>
      <t>)</t>
    </r>
  </si>
  <si>
    <t>5.1.</t>
  </si>
  <si>
    <t>Структурная единица сетевой организации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</si>
  <si>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</si>
  <si>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</si>
  <si>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</si>
  <si>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</si>
  <si>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СН2</t>
  </si>
  <si>
    <t>НН</t>
  </si>
  <si>
    <t>точки</t>
  </si>
  <si>
    <t>Псаиди</t>
  </si>
  <si>
    <t>Псаифи</t>
  </si>
  <si>
    <t>1. Увеличение затрат на проведение капитальных и текущих ремонтов оборудования.
2. При разработке технических решений по реконструкции и модернизации сети максимально предусматривать возможность резервирования эл. снабжения потребителей.
3. Увеличение затрат на эксплутационные работы по содержанию ВЛ (расчистка трасс, своевременное устранение дефектов и тп.).
4.  При реконструкциях, модернизации ВЛ, капитальных ремонтах с заменой провода, применять только самонесущий изолированный провод.</t>
  </si>
  <si>
    <t>Показатель средней продолжительности прекращений передачи электрической энергии,  (ПSAIDI)</t>
  </si>
  <si>
    <t>Показатель средней частоты прекращений передачи электрической энергии, (ПSAIFI)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</si>
  <si>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(ПSAIDI план)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</si>
  <si>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(ПSAIFI план)</t>
  </si>
  <si>
    <t>саиди</t>
  </si>
  <si>
    <t>№</t>
  </si>
  <si>
    <t>категории обращений
 потребителей</t>
  </si>
  <si>
    <t>очная форма</t>
  </si>
  <si>
    <t>заочная форма  
использованием 
телефонной связи</t>
  </si>
  <si>
    <t>электронная форма 
с использованием сети 
"интернет"</t>
  </si>
  <si>
    <t>письменная форма 
с использованием почтовой 
связи</t>
  </si>
  <si>
    <t>прочее</t>
  </si>
  <si>
    <t>Всего обращений потребителей, в т.ч.</t>
  </si>
  <si>
    <t>1.1</t>
  </si>
  <si>
    <t>оказание услуг по передаче электрической энергии</t>
  </si>
  <si>
    <t>1.2</t>
  </si>
  <si>
    <t>осуществление технологического присоединения</t>
  </si>
  <si>
    <t>1.3</t>
  </si>
  <si>
    <t>коммерческий учёт электрической энергии</t>
  </si>
  <si>
    <t>1.4</t>
  </si>
  <si>
    <t>1.5</t>
  </si>
  <si>
    <t>техническое обслуживание электросетевых объектов</t>
  </si>
  <si>
    <t>1.6</t>
  </si>
  <si>
    <t>прочее (указать)</t>
  </si>
  <si>
    <r>
      <t>Жалобы</t>
    </r>
    <r>
      <rPr>
        <vertAlign val="superscript"/>
        <sz val="11"/>
        <color indexed="8"/>
        <rFont val="Calibri"/>
        <family val="2"/>
      </rPr>
      <t>1</t>
    </r>
  </si>
  <si>
    <t>2.1</t>
  </si>
  <si>
    <t>2.1.1</t>
  </si>
  <si>
    <r>
      <t>качество услуг по передаче электрической энергии</t>
    </r>
    <r>
      <rPr>
        <vertAlign val="superscript"/>
        <sz val="11"/>
        <color indexed="8"/>
        <rFont val="Calibri"/>
        <family val="2"/>
      </rPr>
      <t>2</t>
    </r>
  </si>
  <si>
    <t>2.1.2</t>
  </si>
  <si>
    <r>
      <t>качество электрической энергии</t>
    </r>
    <r>
      <rPr>
        <vertAlign val="superscript"/>
        <sz val="11"/>
        <color indexed="8"/>
        <rFont val="Calibri"/>
        <family val="2"/>
      </rPr>
      <t>3</t>
    </r>
  </si>
  <si>
    <t>2.2</t>
  </si>
  <si>
    <t>2.3</t>
  </si>
  <si>
    <t>2.4</t>
  </si>
  <si>
    <t>качество обслуживания</t>
  </si>
  <si>
    <t>2.5</t>
  </si>
  <si>
    <t>техническое обслуживание объектов электросетевого хозяйства</t>
  </si>
  <si>
    <t>2.6</t>
  </si>
  <si>
    <t>3</t>
  </si>
  <si>
    <t>Заявка на оказание услуг</t>
  </si>
  <si>
    <t>3.1</t>
  </si>
  <si>
    <t>по техническому присоединению</t>
  </si>
  <si>
    <t>3.2</t>
  </si>
  <si>
    <t>на заключение договора на оказание услуг по передаче электрической энергии</t>
  </si>
  <si>
    <t>3.3</t>
  </si>
  <si>
    <t>организация коммерческого учёта электрической энергии</t>
  </si>
  <si>
    <t>3.4</t>
  </si>
  <si>
    <t>1.3. Информация об объектах электросетевого хозяйства сетевой организации: длина воздушных линий (далее - ВЛ) и кабельных линий (далее - КЛ) с разбивкой по уровням напряжения, количество подстанций 110 кВ, 35 кВ, 6(10) кВ в динамике относительно года, предшествующего отчетному, заполняется в произвольной форме.</t>
  </si>
  <si>
    <t>объект</t>
  </si>
  <si>
    <t>ВЛ</t>
  </si>
  <si>
    <t>ед. изм</t>
  </si>
  <si>
    <t>км</t>
  </si>
  <si>
    <t>ВЛ-0,4</t>
  </si>
  <si>
    <t>ВЛ-6(10)</t>
  </si>
  <si>
    <t>2</t>
  </si>
  <si>
    <t>КЛ</t>
  </si>
  <si>
    <t>КЛ-0,4</t>
  </si>
  <si>
    <t>КЛ-6(10)</t>
  </si>
  <si>
    <t>шт</t>
  </si>
  <si>
    <t>ПС-110 кВ</t>
  </si>
  <si>
    <t>ПС-6(10) кВ</t>
  </si>
  <si>
    <t>Подстанции</t>
  </si>
  <si>
    <t>1.4. Уровень физического износа объектов электросетевого хозяйства сетевой организации с разбивкой по уровням напряжения и по типам оборудования, а также динамика по отношению к году, предшествующему отчетному, заполняется в произвольной форме и выражается в процентах по отношению к нормативному сроку службы объектов.</t>
  </si>
  <si>
    <t>%</t>
  </si>
  <si>
    <t xml:space="preserve">2.3. Мероприятия, выполненные сетевой организацией в целях повышения качества оказания услуг по передаче электрической энергии в отчетном периоде, заполняется в произвольной форме.
</t>
  </si>
  <si>
    <t xml:space="preserve">2.4. Прочая информация, которую сетевая организация считает целесообразной для включения в отчет, касающаяся качества оказания услуг по передаче электрической энергии, заполняется в произвольной форме.
</t>
  </si>
  <si>
    <t xml:space="preserve"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периоде.
</t>
  </si>
  <si>
    <t xml:space="preserve">
2.1.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
</t>
  </si>
  <si>
    <t>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</si>
  <si>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№ п/п</t>
  </si>
  <si>
    <t>Место установки ТП</t>
  </si>
  <si>
    <t>Тип, № ТП (КТПн, КТП, СКТПН и др.)</t>
  </si>
  <si>
    <t>Трансформатор</t>
  </si>
  <si>
    <t xml:space="preserve">      %       загрузки           тр-ра</t>
  </si>
  <si>
    <t>Объем свободной мощности (кВА)</t>
  </si>
  <si>
    <t>тип тр-ра</t>
  </si>
  <si>
    <t>кВА</t>
  </si>
  <si>
    <t>ТМ</t>
  </si>
  <si>
    <t>КТП-2</t>
  </si>
  <si>
    <t>КТП-3</t>
  </si>
  <si>
    <t>КТП-6</t>
  </si>
  <si>
    <t>Итого:</t>
  </si>
  <si>
    <t>КТП-1</t>
  </si>
  <si>
    <t>КТП-4</t>
  </si>
  <si>
    <t>КТП-5</t>
  </si>
  <si>
    <t>№ ТП (РП)</t>
  </si>
  <si>
    <t>Адрес ТП (РП)</t>
  </si>
  <si>
    <t>Мощность тр-ра 35/6 кВ, кВА</t>
  </si>
  <si>
    <t>Соответ. мощность в кВт</t>
  </si>
  <si>
    <t>Рmax тр-ра 35/6 кВ,
 кВт</t>
  </si>
  <si>
    <t>Объем ре-зерва мощ-ности для ТПр 35/6 кВ,  кВт</t>
  </si>
  <si>
    <t>1.2 Количество потребителей услуг сетевой организации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отчетному, заполняется в произвольной форме.</t>
  </si>
  <si>
    <t xml:space="preserve">3.2. Мероприятия, выполненные сетевой организацией в целях совершенствования деятельности по технологическому присоединению в отчетном периоде, заполняется в произвольной форме.
</t>
  </si>
  <si>
    <t xml:space="preserve">3.3. Прочая информация, которую сетевая организация считает целесообразной для включения в отчет, касающаяся предоставления услуг по технологическому присоединению, заполняется в произвольной форме.
</t>
  </si>
  <si>
    <t xml:space="preserve">3.4. Сведения о качестве услуг по технологическому присоединению к электрическим сетям сетевой организации.
</t>
  </si>
  <si>
    <t>Всего</t>
  </si>
  <si>
    <t>До 15 кВт включительно</t>
  </si>
  <si>
    <t>Свыше 15 кВт до 150 кВт включительно</t>
  </si>
  <si>
    <t>Свыше 150 кВт до 670 кВт включительно</t>
  </si>
  <si>
    <t>Свыше 670 кВт</t>
  </si>
  <si>
    <t>Объекты по произв-ву эл. энергии</t>
  </si>
  <si>
    <t>Динамика изменения показателя, %</t>
  </si>
  <si>
    <t>Число заявок на технологическое присоединение (ТПр), поданых заявителями, шт.</t>
  </si>
  <si>
    <t>Число заявок на ТПр, по которым направлен проект договора об осуществлении ТПр к эл. сетям, шт.</t>
  </si>
  <si>
    <t>Число заявок на ТПр, по которым направлен проект договора об осуществлении ТПр к эл. сетям, с нарушением сроков, подтвержденными актами контролирующих организаций и (или) решениями суда, шт., в т.ч.: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</si>
  <si>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</si>
  <si>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</si>
  <si>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ТПр к эл. сетям, дней.</t>
  </si>
  <si>
    <t>Число заключенных договоров об осуществлении ТПр к эл. сетям, шт.</t>
  </si>
  <si>
    <t>Число исполненных договоров об осуществлении ТПр к эл. сетям, шт.</t>
  </si>
  <si>
    <t>Число исполненных договоров об осуществлении ТПр к эл. сетям, с нарушением сроков, подтвержденными актами контролирующих организаций и (или) решениями суда, шт., в т.ч.:</t>
  </si>
  <si>
    <t>7.1.</t>
  </si>
  <si>
    <t>7.2.</t>
  </si>
  <si>
    <t>по вине заявителя</t>
  </si>
  <si>
    <t>Средняя продолжительность исполнения  договоров об осуществлении ТПр к эл. сетям, дней.</t>
  </si>
  <si>
    <t>Мощность энергопринимающих устройств, кВт</t>
  </si>
  <si>
    <t>Категория электроснабжения</t>
  </si>
  <si>
    <t>I-II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</si>
  <si>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</si>
  <si>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</si>
  <si>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</si>
  <si>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Тип питания</t>
  </si>
  <si>
    <t>500 м -сельская местность, 300 - городская местность</t>
  </si>
  <si>
    <t>Да</t>
  </si>
  <si>
    <t>Нет</t>
  </si>
  <si>
    <t>3.5. Стоимость технологического присоединения к электрическим сетям сетевой организации (не заполняется, в случае наличия на официальном сайте сетевой организации в сети Интернет интерактивного инструмента, который позволяет автоматически рассчитывать стоимость технологического присоединения при вводе параметров, предусмотренных настоящим пунктом)</t>
  </si>
  <si>
    <t>3.1.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ее увеличения с разбивкой по структурным единицам сетевой организации и по уровням напряжения на основании инвестиционной программы такой организации, заполняется в произвольной форме.</t>
  </si>
  <si>
    <t>Год</t>
  </si>
  <si>
    <t>Количество потребителей услуг сетевой организации</t>
  </si>
  <si>
    <t>Количество Юридических лиц</t>
  </si>
  <si>
    <t>Количество Физических лиц</t>
  </si>
  <si>
    <t>Количество точек учета всего</t>
  </si>
  <si>
    <t>Количество ТУ юридических лиц</t>
  </si>
  <si>
    <t>Количество ТУ физических лиц</t>
  </si>
  <si>
    <t>ТУ ВН</t>
  </si>
  <si>
    <t>ТУ СН1</t>
  </si>
  <si>
    <t>ТУ СН2</t>
  </si>
  <si>
    <t>ТУ НН</t>
  </si>
  <si>
    <t>Динамика</t>
  </si>
  <si>
    <t>1.1. Количество потребителей услуг сетевой организации (далее - потребители)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отчетному, заполняется в произвольной форме.</t>
  </si>
  <si>
    <t>Количество точек всего</t>
  </si>
  <si>
    <t>в т.ч. ПУ Физ ЛИЦ</t>
  </si>
  <si>
    <t>в т.ч. ПУ Юр лиц</t>
  </si>
  <si>
    <t>в т.ч. ПУ на вводе в МЖД</t>
  </si>
  <si>
    <t>в т.ч. ПУ с возможностью дистанционного сбора данных</t>
  </si>
  <si>
    <t>4.2. Информация о деятельности офисов обслуживания потребителей.</t>
  </si>
  <si>
    <t>Офис обслуживания потребителей</t>
  </si>
  <si>
    <t>Тип офиса &lt;2&gt;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</si>
  <si>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</si>
  <si>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</si>
  <si>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</si>
  <si>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 &lt;3&gt;</t>
  </si>
  <si>
    <t>Количество потребителей, обратившихся очно в отчетном периоде</t>
  </si>
  <si>
    <t>Среднее время на обслуживание потребителя, мин. &lt;4&gt;</t>
  </si>
  <si>
    <t>Среднее время ожидания потребителя в очереди, мин. &lt;4&gt;</t>
  </si>
  <si>
    <t>Количество сторонних организаций на территории офиса обслуживания (при наличии указать названия организаций) &lt;4&gt;</t>
  </si>
  <si>
    <t>Пункт обслуживания</t>
  </si>
  <si>
    <t>Чайковский</t>
  </si>
  <si>
    <t>г. Чайковский, ул. Шлюзовая, д. 1/1</t>
  </si>
  <si>
    <t>(241)2-12-66</t>
  </si>
  <si>
    <t>Проверка расчетного пункта учета.Измерение параметров электрической энергии. Перепрограммирование электросчетчиков. Оформление акта разграничения балансовой принадлежности.</t>
  </si>
  <si>
    <t>8-17</t>
  </si>
  <si>
    <t>4.3. Информация о заочном обслуживании потребителей посредством телефонной связи.</t>
  </si>
  <si>
    <t>Наименование</t>
  </si>
  <si>
    <t>номер телефона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</si>
  <si>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</si>
  <si>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</si>
  <si>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</si>
  <si>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</si>
  <si>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 &lt;1&gt;</t>
  </si>
  <si>
    <t>мин.</t>
  </si>
  <si>
    <t>Не заполняется</t>
  </si>
  <si>
    <t>Среднее время обработки телефонного вызова от потребителя на выделенные телефонные номера за текущий период &lt;2&gt;</t>
  </si>
  <si>
    <t>4.5. Описание дополнительных услуг, оказываемых потребителю, помимо услуг, указанных в Единых стандартах качества обслуживания сетевыми организациями потребителей сетевых организаций.</t>
  </si>
  <si>
    <r>
      <t xml:space="preserve">Оформление акта разграничения балансовой принадлежности – </t>
    </r>
    <r>
      <rPr>
        <sz val="11"/>
        <color theme="1"/>
        <rFont val="Calibri"/>
        <family val="2"/>
      </rPr>
      <t>контрольная проверка абонента, проверка установленной мощности, экспертиза правоустанавливающей документации, составление акта.</t>
    </r>
  </si>
  <si>
    <t>Перечень номеров телефонов, выделенных для обслуживания потребителей:
Номер телефона по вопросам энергоснабжения:
Номера телефонов центров обработки телефонных вызовов:</t>
  </si>
  <si>
    <t>Все остальное рассчитывается
по приказам министерства энергетики, ЖКХ и государственного регулирования тарифов УР от 27 мая 2016 г. №8/4, 8/5.</t>
  </si>
  <si>
    <t>Республика Удмуртия, Воткинский р-н, п. Волковский</t>
  </si>
  <si>
    <t xml:space="preserve">ПС Прикамье-2 110/6 кВ
</t>
  </si>
  <si>
    <t>п. Волковский</t>
  </si>
  <si>
    <t>Республика Удмуртия, Воткинский р-н, п. Новый</t>
  </si>
  <si>
    <t>ЗТП-1</t>
  </si>
  <si>
    <t>ЗТП-2</t>
  </si>
  <si>
    <t>ЗТП-3</t>
  </si>
  <si>
    <t>ЗТП-4</t>
  </si>
  <si>
    <t>ООО "Коммунальные сети"                    пос. Новый</t>
  </si>
  <si>
    <t>ВЛ-110</t>
  </si>
  <si>
    <t>Проверка загнивания древесины по ВЛ на деревянных опорах</t>
  </si>
  <si>
    <t>Замеры сопротивления контуров заземления повторных заземлений на ВЛ-0,4 кВ, отдельно стоящих секционирующих разъединителей на ВЛ-6/10 кВ.</t>
  </si>
  <si>
    <t>Замеры "петли фаза-ноль" на ВЛ-0,4 кВ.</t>
  </si>
  <si>
    <t>Произведен капитальный ремонт ВЛ-6 кВ ф.125 ПС-Прикамье-2</t>
  </si>
  <si>
    <t>Произвелдены обходы и осмотры ВЛ-0,4-110 кВ , ТП,РП согласно графика обходов и осмотров.</t>
  </si>
  <si>
    <t xml:space="preserve">Произведена расчистка охранной зоны ВЛ-6 кВ </t>
  </si>
  <si>
    <t>Произведена расчистка охранной зоны ВЛ-110 кВ от зарослей, кустарника, подлеска</t>
  </si>
  <si>
    <t xml:space="preserve">Произведены замеры нагрузок трансформаторов </t>
  </si>
  <si>
    <t>Регулировка напряжения и нагрузки по фазам отходящих линии 0,38 кВ на ТП</t>
  </si>
  <si>
    <t xml:space="preserve">Произведены измерения сопротивления контура заземления </t>
  </si>
  <si>
    <t>Произведена проверка и ривизия  РЗиА на ПС "Прикамье-2"</t>
  </si>
  <si>
    <t>ТП-514</t>
  </si>
  <si>
    <t>КТП-7</t>
  </si>
  <si>
    <t>2018 год</t>
  </si>
  <si>
    <t>МКТП-8</t>
  </si>
  <si>
    <t>ТП-Золотые пески</t>
  </si>
  <si>
    <t>ТП-Варданян</t>
  </si>
  <si>
    <t>ТП-7</t>
  </si>
  <si>
    <t>2019 год</t>
  </si>
  <si>
    <t>4.4. 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 пунктом 4.1 Информации о качестве обслуживания потребителей услуг.</t>
  </si>
  <si>
    <t>В 2019 году в АО «ОРЭС-Прикамья» (Удмуртия) наибольшее число обращений зарегистрировано в категории «Коммерческий учет электрической энергии», количество которых составило 46.</t>
  </si>
  <si>
    <t>Обращений, содержащих жалобу, поступило 0.</t>
  </si>
  <si>
    <t xml:space="preserve">Обращений, содержащих заявку на оказание услуг зарегистрировано 22. </t>
  </si>
  <si>
    <r>
      <t xml:space="preserve">Проверка расчетного пункта учета – </t>
    </r>
    <r>
      <rPr>
        <sz val="11"/>
        <color theme="1"/>
        <rFont val="Calibri"/>
        <family val="2"/>
      </rPr>
      <t>проверка фазировки, составление акта, поверка фазировки фазоуказателем, снятие векторной диаграммы</t>
    </r>
    <r>
      <rPr>
        <b/>
        <sz val="11"/>
        <color indexed="8"/>
        <rFont val="Calibri"/>
        <family val="2"/>
      </rPr>
      <t>.</t>
    </r>
  </si>
  <si>
    <r>
      <t xml:space="preserve">Измерение параметров электрической энергии </t>
    </r>
    <r>
      <rPr>
        <sz val="11"/>
        <color theme="1"/>
        <rFont val="Calibri"/>
        <family val="2"/>
      </rPr>
      <t>– замер нагрузки и напряжения, составление акта.</t>
    </r>
  </si>
  <si>
    <r>
      <t xml:space="preserve">Перепрограммирование электросчетчиков – </t>
    </r>
    <r>
      <rPr>
        <sz val="11"/>
        <color theme="1"/>
        <rFont val="Calibri"/>
        <family val="2"/>
      </rPr>
      <t>подключение ноутбука к электросчетчику, выполнение перепрограммирования, опрос электросчетчика, проверка отсчета на счетном механизме электросчетчика, составление акта</t>
    </r>
    <r>
      <rPr>
        <b/>
        <sz val="11"/>
        <color indexed="8"/>
        <rFont val="Calibri"/>
        <family val="2"/>
      </rPr>
      <t>.</t>
    </r>
  </si>
  <si>
    <t>4.6.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государств, матери-одиночки, участники ликвидации аварии на Чернобыльской АЭС и приравненные к ним категории граждан).</t>
  </si>
  <si>
    <t>В 2019 году посетителей офиса АО «ОРЭС-Прикамья» (Удмуртия) пенсионеров, инвалидов, многодетных, участников ВОВ и боевых действий на территориях других государств, матерей-одиночек, участников ликвидации аварии на Чернобыльской АЭС и приравненных к ним категории граждан обслуживали вне очереди.</t>
  </si>
  <si>
    <t>4.7.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организаций.</t>
  </si>
  <si>
    <t>В АО "ОРЭС-Прикамья" (Удмуртия) организованно постоянное анкетирование потребителей по оценочному листу в местах их обслуживания. Всего в 2019 году было опрошено 22 потребителя.</t>
  </si>
  <si>
    <t>Сводные результаты анкетирования потребителей услуг за 2019 год приведены в таблице</t>
  </si>
  <si>
    <t>Критерии оценки удовлетворенности</t>
  </si>
  <si>
    <t xml:space="preserve">Оценка </t>
  </si>
  <si>
    <t>Оценка качества оказываемых услуг в течение последнего года</t>
  </si>
  <si>
    <t>хорошо</t>
  </si>
  <si>
    <t>удовл.</t>
  </si>
  <si>
    <t>плохо</t>
  </si>
  <si>
    <t>Оперативность принятия мер по обращениям</t>
  </si>
  <si>
    <t>Что не устраивает в деятельности компании</t>
  </si>
  <si>
    <t>Невежливое отношение</t>
  </si>
  <si>
    <t>Качество э/э</t>
  </si>
  <si>
    <t>Другое</t>
  </si>
  <si>
    <t>Доступность информации</t>
  </si>
  <si>
    <t>Общая степень удовлетворенности</t>
  </si>
  <si>
    <t>4.8. Мероприятия, выполняемые сетевой организацией в целях повышения качества обслуживания потребителей.</t>
  </si>
  <si>
    <t>Работа с потребителями услуг АО «ОРЭС-Прикамья» ведется в соответствии с требованиями к обслуживанию сетевыми организациями лиц, являющихся потребителями услуг.</t>
  </si>
  <si>
    <t>С целью повышения уровня качества и доступности услуг в 2019 году были проведены следующие мероприятия:</t>
  </si>
  <si>
    <t>- в г.Чайковский выделен отдельный кабинет для приема посетителей по вопросам тех.присоединения;</t>
  </si>
  <si>
    <t>- постоянно актуализируется информация, размещенная на информационных стендах.</t>
  </si>
  <si>
    <t>4.9. Информация по обращениям потребителей.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</si>
  <si>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</si>
  <si>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</si>
  <si>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</si>
  <si>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</si>
  <si>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</si>
  <si>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</si>
  <si>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</si>
  <si>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</si>
  <si>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</si>
  <si>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</si>
  <si>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</si>
  <si>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</si>
  <si>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</si>
  <si>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Прочее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</si>
  <si>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</si>
  <si>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</si>
  <si>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</si>
  <si>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</si>
  <si>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</si>
  <si>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</si>
  <si>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</si>
  <si>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</si>
  <si>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</si>
  <si>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</si>
  <si>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</si>
  <si>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</si>
  <si>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</si>
  <si>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</si>
  <si>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</si>
  <si>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11-01/01/2019</t>
  </si>
  <si>
    <t>+</t>
  </si>
  <si>
    <t>11-02/01/2019</t>
  </si>
  <si>
    <t>11-03/01/2019</t>
  </si>
  <si>
    <t>11-04/01/2019</t>
  </si>
  <si>
    <t>11-05/02/2019</t>
  </si>
  <si>
    <t>11-06/02/2019</t>
  </si>
  <si>
    <t>11-07/02/2019</t>
  </si>
  <si>
    <t>11-08/02/2019</t>
  </si>
  <si>
    <t>11-09/02/2019</t>
  </si>
  <si>
    <t>11-10/03/2019</t>
  </si>
  <si>
    <t>11-11/03/2019</t>
  </si>
  <si>
    <t>11-12/03/2019</t>
  </si>
  <si>
    <t>11-13/03/2019</t>
  </si>
  <si>
    <t>11-14/03/2019</t>
  </si>
  <si>
    <t>11-15/03/2019</t>
  </si>
  <si>
    <t>11-16/03/2019</t>
  </si>
  <si>
    <t>11-17/04/2019</t>
  </si>
  <si>
    <t>11-18/04/2019</t>
  </si>
  <si>
    <t>11-19/04/2019</t>
  </si>
  <si>
    <t>11-20/04/2019</t>
  </si>
  <si>
    <t>11-21/04/2019</t>
  </si>
  <si>
    <t>11-22/04/2019</t>
  </si>
  <si>
    <t>11-23/05/2019</t>
  </si>
  <si>
    <t>11-24/05/2019</t>
  </si>
  <si>
    <t>11-25/05/2019</t>
  </si>
  <si>
    <t>11-26/05/2019</t>
  </si>
  <si>
    <t>11-27/06/2019</t>
  </si>
  <si>
    <t>11-28/06/2019</t>
  </si>
  <si>
    <t>11-29/06/2019</t>
  </si>
  <si>
    <t>11-30/06/2019</t>
  </si>
  <si>
    <t>11-31/06/2019</t>
  </si>
  <si>
    <t>11-32/06/2019</t>
  </si>
  <si>
    <t>11-33/06/2019</t>
  </si>
  <si>
    <t>11-34/06/2019</t>
  </si>
  <si>
    <t>11-35/06/2019</t>
  </si>
  <si>
    <t>11-36/07/2019</t>
  </si>
  <si>
    <t>11-37/07/2019</t>
  </si>
  <si>
    <t>11-38/07/2019</t>
  </si>
  <si>
    <t>11-39/07/2019</t>
  </si>
  <si>
    <t>11-40/07/2019</t>
  </si>
  <si>
    <t>11-41/07/2019</t>
  </si>
  <si>
    <t>11-42/07/2019</t>
  </si>
  <si>
    <t>11-43/08/2019</t>
  </si>
  <si>
    <t>11-44/08/2019</t>
  </si>
  <si>
    <t>11-45/08/2019</t>
  </si>
  <si>
    <t>11-46/08/2019</t>
  </si>
  <si>
    <t>11-47/08/2019</t>
  </si>
  <si>
    <t>11-48/08/2019</t>
  </si>
  <si>
    <t>11-49/08/2019</t>
  </si>
  <si>
    <t>11-50/08/2019</t>
  </si>
  <si>
    <t>11-51/09/2019</t>
  </si>
  <si>
    <t>11-52/09/2019</t>
  </si>
  <si>
    <t>11-53/09/2019</t>
  </si>
  <si>
    <t>11-54/09/2019</t>
  </si>
  <si>
    <t>11-55/09/2019</t>
  </si>
  <si>
    <t>11-56/10/2019</t>
  </si>
  <si>
    <t>11-57/10/2019</t>
  </si>
  <si>
    <t>11-58/10/2019</t>
  </si>
  <si>
    <t>11-59/10/2019</t>
  </si>
  <si>
    <t>11-60/11/2019</t>
  </si>
  <si>
    <t>11-61/11/2019</t>
  </si>
  <si>
    <t>11-62/11/2019</t>
  </si>
  <si>
    <t>11-63/11/2019</t>
  </si>
  <si>
    <t>11-64/11/2019</t>
  </si>
  <si>
    <t>11-65/11/2019</t>
  </si>
  <si>
    <t>11-66/12/2019</t>
  </si>
  <si>
    <t>11-67/12/2019</t>
  </si>
  <si>
    <t>11-68/12/2019</t>
  </si>
  <si>
    <t>11-69/12/2019</t>
  </si>
  <si>
    <t>11-70/12/2019</t>
  </si>
  <si>
    <t>11-71/12/2019</t>
  </si>
  <si>
    <t>11-72/12/2019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</si>
</sst>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"/>
    <numFmt numFmtId="180" formatCode="0.000"/>
    <numFmt numFmtId="181" formatCode="0.0"/>
    <numFmt numFmtId="182" formatCode="h:mm;@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Tahoma"/>
      <family val="2"/>
    </font>
    <font>
      <sz val="10"/>
      <color indexed="3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Tahoma"/>
      <family val="2"/>
    </font>
    <font>
      <sz val="10"/>
      <color rgb="FF0070C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4DFEC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medium"/>
      <top style="thin"/>
      <bottom style="thin"/>
    </border>
    <border diagonalUp="1" diagonalDown="1">
      <left style="thin"/>
      <right style="thin"/>
      <top style="thin"/>
      <bottom style="medium"/>
      <diagonal style="thin"/>
    </border>
    <border diagonalUp="1" diagonalDown="1">
      <left style="thin"/>
      <right style="medium"/>
      <top style="thin"/>
      <bottom style="medium"/>
      <diagonal style="thin"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hair"/>
      <right/>
      <top style="medium"/>
      <bottom style="hair"/>
    </border>
    <border>
      <left style="hair"/>
      <right/>
      <top style="hair"/>
      <bottom style="hair"/>
    </border>
    <border>
      <left style="hair"/>
      <right/>
      <top style="hair"/>
      <bottom style="medium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medium"/>
      <bottom/>
    </border>
    <border>
      <left style="hair"/>
      <right style="hair"/>
      <top/>
      <bottom style="hair"/>
    </border>
    <border>
      <left>
        <color indexed="63"/>
      </left>
      <right style="hair"/>
      <top style="hair"/>
      <bottom style="hair"/>
    </border>
    <border>
      <left style="hair"/>
      <right/>
      <top>
        <color indexed="63"/>
      </top>
      <bottom style="hair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hair"/>
      <top style="medium"/>
      <bottom/>
    </border>
    <border>
      <left style="medium"/>
      <right style="hair"/>
      <top/>
      <bottom/>
    </border>
    <border>
      <left style="medium"/>
      <right style="hair"/>
      <top/>
      <bottom style="hair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8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68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16" fontId="0" fillId="0" borderId="12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right" vertical="center" wrapText="1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16" fontId="0" fillId="0" borderId="14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right" vertical="center" wrapText="1"/>
    </xf>
    <xf numFmtId="0" fontId="0" fillId="0" borderId="15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58" fillId="0" borderId="0" xfId="0" applyFont="1" applyAlignment="1">
      <alignment/>
    </xf>
    <xf numFmtId="0" fontId="58" fillId="0" borderId="11" xfId="0" applyFont="1" applyBorder="1" applyAlignment="1">
      <alignment horizontal="center" vertical="center" wrapText="1"/>
    </xf>
    <xf numFmtId="173" fontId="58" fillId="0" borderId="11" xfId="0" applyNumberFormat="1" applyFont="1" applyBorder="1" applyAlignment="1">
      <alignment horizontal="center" vertical="center" wrapText="1"/>
    </xf>
    <xf numFmtId="173" fontId="58" fillId="0" borderId="0" xfId="0" applyNumberFormat="1" applyFont="1" applyAlignment="1">
      <alignment/>
    </xf>
    <xf numFmtId="174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 wrapText="1"/>
    </xf>
    <xf numFmtId="10" fontId="0" fillId="0" borderId="16" xfId="0" applyNumberFormat="1" applyFont="1" applyFill="1" applyBorder="1" applyAlignment="1">
      <alignment horizontal="center" vertical="center"/>
    </xf>
    <xf numFmtId="0" fontId="58" fillId="0" borderId="1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wrapText="1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174" fontId="6" fillId="0" borderId="0" xfId="0" applyNumberFormat="1" applyFont="1" applyFill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/>
    </xf>
    <xf numFmtId="0" fontId="58" fillId="0" borderId="0" xfId="0" applyFont="1" applyBorder="1" applyAlignment="1">
      <alignment vertical="center" wrapText="1"/>
    </xf>
    <xf numFmtId="0" fontId="5" fillId="0" borderId="0" xfId="52" applyFont="1" applyFill="1" applyAlignment="1">
      <alignment vertical="center"/>
      <protection/>
    </xf>
    <xf numFmtId="0" fontId="5" fillId="0" borderId="16" xfId="52" applyFont="1" applyFill="1" applyBorder="1" applyAlignment="1">
      <alignment horizontal="center" vertical="center" wrapText="1"/>
      <protection/>
    </xf>
    <xf numFmtId="0" fontId="5" fillId="0" borderId="0" xfId="52" applyFont="1" applyFill="1" applyAlignment="1">
      <alignment horizontal="center" vertical="center"/>
      <protection/>
    </xf>
    <xf numFmtId="0" fontId="6" fillId="0" borderId="0" xfId="52" applyFont="1" applyFill="1" applyAlignment="1">
      <alignment horizontal="center" vertical="center"/>
      <protection/>
    </xf>
    <xf numFmtId="0" fontId="5" fillId="0" borderId="0" xfId="53" applyAlignment="1">
      <alignment horizontal="center" vertical="center"/>
      <protection/>
    </xf>
    <xf numFmtId="0" fontId="5" fillId="0" borderId="0" xfId="53" applyAlignment="1">
      <alignment vertical="center"/>
      <protection/>
    </xf>
    <xf numFmtId="0" fontId="5" fillId="0" borderId="0" xfId="53" applyFont="1" applyAlignment="1">
      <alignment vertical="center"/>
      <protection/>
    </xf>
    <xf numFmtId="0" fontId="5" fillId="0" borderId="0" xfId="53" applyFont="1" applyFill="1" applyAlignment="1">
      <alignment vertical="center"/>
      <protection/>
    </xf>
    <xf numFmtId="0" fontId="5" fillId="0" borderId="0" xfId="53" applyFill="1" applyAlignment="1">
      <alignment vertical="center"/>
      <protection/>
    </xf>
    <xf numFmtId="0" fontId="5" fillId="0" borderId="18" xfId="53" applyFont="1" applyBorder="1" applyAlignment="1">
      <alignment horizontal="center" vertical="center" wrapText="1"/>
      <protection/>
    </xf>
    <xf numFmtId="0" fontId="5" fillId="0" borderId="19" xfId="53" applyFont="1" applyBorder="1" applyAlignment="1">
      <alignment horizontal="center" vertical="center" wrapText="1"/>
      <protection/>
    </xf>
    <xf numFmtId="0" fontId="5" fillId="33" borderId="19" xfId="53" applyFont="1" applyFill="1" applyBorder="1" applyAlignment="1">
      <alignment horizontal="center" vertical="center" wrapText="1"/>
      <protection/>
    </xf>
    <xf numFmtId="0" fontId="5" fillId="0" borderId="16" xfId="53" applyFont="1" applyBorder="1" applyAlignment="1">
      <alignment horizontal="center" vertical="center" wrapText="1"/>
      <protection/>
    </xf>
    <xf numFmtId="0" fontId="5" fillId="0" borderId="16" xfId="53" applyFont="1" applyBorder="1" applyAlignment="1">
      <alignment vertical="center"/>
      <protection/>
    </xf>
    <xf numFmtId="4" fontId="5" fillId="0" borderId="16" xfId="53" applyNumberFormat="1" applyFont="1" applyBorder="1" applyAlignment="1">
      <alignment horizontal="right" vertical="center"/>
      <protection/>
    </xf>
    <xf numFmtId="4" fontId="5" fillId="33" borderId="16" xfId="53" applyNumberFormat="1" applyFont="1" applyFill="1" applyBorder="1" applyAlignment="1">
      <alignment vertical="center"/>
      <protection/>
    </xf>
    <xf numFmtId="4" fontId="5" fillId="0" borderId="16" xfId="53" applyNumberFormat="1" applyFont="1" applyFill="1" applyBorder="1" applyAlignment="1">
      <alignment vertical="center"/>
      <protection/>
    </xf>
    <xf numFmtId="0" fontId="5" fillId="0" borderId="16" xfId="53" applyFont="1" applyBorder="1" applyAlignment="1">
      <alignment horizontal="center" vertical="center"/>
      <protection/>
    </xf>
    <xf numFmtId="4" fontId="7" fillId="0" borderId="16" xfId="53" applyNumberFormat="1" applyFont="1" applyBorder="1" applyAlignment="1">
      <alignment vertical="center"/>
      <protection/>
    </xf>
    <xf numFmtId="4" fontId="7" fillId="0" borderId="16" xfId="53" applyNumberFormat="1" applyFont="1" applyFill="1" applyBorder="1" applyAlignment="1">
      <alignment vertical="center"/>
      <protection/>
    </xf>
    <xf numFmtId="0" fontId="0" fillId="0" borderId="16" xfId="0" applyBorder="1" applyAlignment="1">
      <alignment horizontal="center" vertical="center"/>
    </xf>
    <xf numFmtId="0" fontId="60" fillId="0" borderId="0" xfId="0" applyFont="1" applyAlignment="1">
      <alignment vertical="center"/>
    </xf>
    <xf numFmtId="0" fontId="60" fillId="0" borderId="16" xfId="0" applyFont="1" applyBorder="1" applyAlignment="1">
      <alignment horizontal="center" vertical="center" wrapText="1"/>
    </xf>
    <xf numFmtId="0" fontId="60" fillId="0" borderId="20" xfId="0" applyFont="1" applyBorder="1" applyAlignment="1">
      <alignment horizontal="center" vertical="center"/>
    </xf>
    <xf numFmtId="0" fontId="60" fillId="0" borderId="21" xfId="0" applyFont="1" applyBorder="1" applyAlignment="1">
      <alignment horizontal="center" vertical="center"/>
    </xf>
    <xf numFmtId="0" fontId="60" fillId="0" borderId="22" xfId="0" applyFont="1" applyBorder="1" applyAlignment="1">
      <alignment horizontal="center" vertical="center"/>
    </xf>
    <xf numFmtId="0" fontId="60" fillId="0" borderId="23" xfId="0" applyFont="1" applyBorder="1" applyAlignment="1">
      <alignment horizontal="center" vertical="center"/>
    </xf>
    <xf numFmtId="0" fontId="60" fillId="0" borderId="24" xfId="0" applyFont="1" applyBorder="1" applyAlignment="1">
      <alignment vertical="center" wrapText="1"/>
    </xf>
    <xf numFmtId="0" fontId="60" fillId="0" borderId="24" xfId="0" applyFont="1" applyBorder="1" applyAlignment="1">
      <alignment vertical="center"/>
    </xf>
    <xf numFmtId="0" fontId="60" fillId="0" borderId="25" xfId="0" applyFont="1" applyBorder="1" applyAlignment="1">
      <alignment vertical="center"/>
    </xf>
    <xf numFmtId="0" fontId="60" fillId="0" borderId="26" xfId="0" applyFont="1" applyBorder="1" applyAlignment="1">
      <alignment horizontal="center" vertical="center"/>
    </xf>
    <xf numFmtId="0" fontId="60" fillId="0" borderId="27" xfId="0" applyFont="1" applyBorder="1" applyAlignment="1">
      <alignment vertical="center" wrapText="1"/>
    </xf>
    <xf numFmtId="0" fontId="60" fillId="0" borderId="27" xfId="0" applyFont="1" applyBorder="1" applyAlignment="1">
      <alignment vertical="center"/>
    </xf>
    <xf numFmtId="9" fontId="60" fillId="0" borderId="27" xfId="0" applyNumberFormat="1" applyFont="1" applyBorder="1" applyAlignment="1">
      <alignment vertical="center"/>
    </xf>
    <xf numFmtId="0" fontId="60" fillId="0" borderId="28" xfId="0" applyFont="1" applyBorder="1" applyAlignment="1">
      <alignment vertical="center"/>
    </xf>
    <xf numFmtId="0" fontId="60" fillId="0" borderId="29" xfId="0" applyFont="1" applyBorder="1" applyAlignment="1">
      <alignment horizontal="center" vertical="center"/>
    </xf>
    <xf numFmtId="0" fontId="60" fillId="0" borderId="20" xfId="0" applyFont="1" applyBorder="1" applyAlignment="1">
      <alignment horizontal="center" vertical="center" textRotation="90" wrapText="1"/>
    </xf>
    <xf numFmtId="0" fontId="60" fillId="0" borderId="21" xfId="0" applyFont="1" applyBorder="1" applyAlignment="1">
      <alignment horizontal="center" vertical="center" textRotation="90" wrapText="1"/>
    </xf>
    <xf numFmtId="0" fontId="60" fillId="0" borderId="30" xfId="0" applyFont="1" applyBorder="1" applyAlignment="1">
      <alignment horizontal="center" vertical="center" wrapText="1"/>
    </xf>
    <xf numFmtId="0" fontId="60" fillId="0" borderId="31" xfId="0" applyFont="1" applyBorder="1" applyAlignment="1">
      <alignment horizontal="center" vertical="center" wrapText="1"/>
    </xf>
    <xf numFmtId="0" fontId="60" fillId="0" borderId="24" xfId="0" applyFont="1" applyBorder="1" applyAlignment="1">
      <alignment horizontal="center" vertical="center"/>
    </xf>
    <xf numFmtId="9" fontId="60" fillId="0" borderId="27" xfId="0" applyNumberFormat="1" applyFont="1" applyBorder="1" applyAlignment="1">
      <alignment horizontal="center" vertical="center"/>
    </xf>
    <xf numFmtId="0" fontId="60" fillId="0" borderId="32" xfId="0" applyFont="1" applyBorder="1" applyAlignment="1">
      <alignment vertical="center"/>
    </xf>
    <xf numFmtId="9" fontId="60" fillId="0" borderId="32" xfId="0" applyNumberFormat="1" applyFont="1" applyBorder="1" applyAlignment="1">
      <alignment vertical="center"/>
    </xf>
    <xf numFmtId="0" fontId="60" fillId="0" borderId="33" xfId="0" applyFont="1" applyBorder="1" applyAlignment="1">
      <alignment vertical="center"/>
    </xf>
    <xf numFmtId="0" fontId="60" fillId="0" borderId="34" xfId="0" applyFont="1" applyBorder="1" applyAlignment="1">
      <alignment horizontal="center" vertical="center"/>
    </xf>
    <xf numFmtId="9" fontId="60" fillId="0" borderId="35" xfId="0" applyNumberFormat="1" applyFont="1" applyBorder="1" applyAlignment="1">
      <alignment horizontal="center" vertical="center"/>
    </xf>
    <xf numFmtId="9" fontId="60" fillId="0" borderId="36" xfId="0" applyNumberFormat="1" applyFont="1" applyBorder="1" applyAlignment="1">
      <alignment horizontal="center" vertical="center"/>
    </xf>
    <xf numFmtId="10" fontId="0" fillId="0" borderId="16" xfId="0" applyNumberFormat="1" applyBorder="1" applyAlignment="1">
      <alignment horizontal="center" vertical="center"/>
    </xf>
    <xf numFmtId="0" fontId="61" fillId="0" borderId="14" xfId="0" applyFont="1" applyBorder="1" applyAlignment="1">
      <alignment vertical="center"/>
    </xf>
    <xf numFmtId="0" fontId="61" fillId="0" borderId="15" xfId="0" applyFont="1" applyBorder="1" applyAlignment="1">
      <alignment horizontal="center" vertical="center" wrapText="1"/>
    </xf>
    <xf numFmtId="0" fontId="61" fillId="0" borderId="15" xfId="0" applyFont="1" applyBorder="1" applyAlignment="1">
      <alignment vertical="center"/>
    </xf>
    <xf numFmtId="0" fontId="61" fillId="0" borderId="17" xfId="0" applyFont="1" applyBorder="1" applyAlignment="1">
      <alignment horizontal="right" vertical="center"/>
    </xf>
    <xf numFmtId="3" fontId="61" fillId="0" borderId="11" xfId="0" applyNumberFormat="1" applyFont="1" applyBorder="1" applyAlignment="1">
      <alignment horizontal="right" vertical="center"/>
    </xf>
    <xf numFmtId="0" fontId="61" fillId="0" borderId="11" xfId="0" applyFont="1" applyBorder="1" applyAlignment="1">
      <alignment horizontal="right" vertical="center"/>
    </xf>
    <xf numFmtId="0" fontId="61" fillId="0" borderId="12" xfId="0" applyFont="1" applyBorder="1" applyAlignment="1">
      <alignment vertical="center"/>
    </xf>
    <xf numFmtId="0" fontId="61" fillId="0" borderId="37" xfId="0" applyFont="1" applyBorder="1" applyAlignment="1">
      <alignment vertical="center"/>
    </xf>
    <xf numFmtId="0" fontId="0" fillId="0" borderId="0" xfId="0" applyAlignment="1">
      <alignment horizontal="center"/>
    </xf>
    <xf numFmtId="3" fontId="0" fillId="0" borderId="16" xfId="0" applyNumberFormat="1" applyBorder="1" applyAlignment="1">
      <alignment/>
    </xf>
    <xf numFmtId="0" fontId="0" fillId="0" borderId="16" xfId="0" applyBorder="1" applyAlignment="1">
      <alignment vertical="center" wrapText="1"/>
    </xf>
    <xf numFmtId="0" fontId="0" fillId="0" borderId="16" xfId="0" applyBorder="1" applyAlignment="1">
      <alignment horizontal="left" vertical="center" wrapText="1"/>
    </xf>
    <xf numFmtId="0" fontId="49" fillId="0" borderId="0" xfId="0" applyFont="1" applyAlignment="1">
      <alignment vertical="center"/>
    </xf>
    <xf numFmtId="0" fontId="0" fillId="0" borderId="16" xfId="0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61" fillId="0" borderId="17" xfId="0" applyFont="1" applyBorder="1" applyAlignment="1">
      <alignment vertical="center"/>
    </xf>
    <xf numFmtId="3" fontId="61" fillId="34" borderId="14" xfId="0" applyNumberFormat="1" applyFont="1" applyFill="1" applyBorder="1" applyAlignment="1">
      <alignment horizontal="right" vertical="center"/>
    </xf>
    <xf numFmtId="0" fontId="62" fillId="0" borderId="27" xfId="0" applyFont="1" applyBorder="1" applyAlignment="1">
      <alignment vertical="center"/>
    </xf>
    <xf numFmtId="0" fontId="11" fillId="0" borderId="0" xfId="0" applyFont="1" applyFill="1" applyAlignment="1">
      <alignment vertical="center"/>
    </xf>
    <xf numFmtId="0" fontId="63" fillId="0" borderId="16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vertical="center"/>
    </xf>
    <xf numFmtId="0" fontId="64" fillId="0" borderId="16" xfId="0" applyFont="1" applyFill="1" applyBorder="1" applyAlignment="1">
      <alignment horizontal="center" vertical="center"/>
    </xf>
    <xf numFmtId="0" fontId="0" fillId="0" borderId="3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13" xfId="0" applyFont="1" applyBorder="1" applyAlignment="1">
      <alignment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4" xfId="0" applyFont="1" applyBorder="1" applyAlignment="1">
      <alignment vertical="center" wrapText="1"/>
    </xf>
    <xf numFmtId="0" fontId="58" fillId="0" borderId="14" xfId="0" applyFont="1" applyBorder="1" applyAlignment="1">
      <alignment horizontal="center" vertical="center"/>
    </xf>
    <xf numFmtId="172" fontId="58" fillId="0" borderId="14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10" fontId="0" fillId="0" borderId="16" xfId="0" applyNumberFormat="1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1" fontId="11" fillId="0" borderId="16" xfId="0" applyNumberFormat="1" applyFont="1" applyFill="1" applyBorder="1" applyAlignment="1">
      <alignment horizontal="center" vertical="center"/>
    </xf>
    <xf numFmtId="1" fontId="11" fillId="0" borderId="16" xfId="0" applyNumberFormat="1" applyFont="1" applyFill="1" applyBorder="1" applyAlignment="1">
      <alignment vertical="center"/>
    </xf>
    <xf numFmtId="1" fontId="12" fillId="0" borderId="16" xfId="0" applyNumberFormat="1" applyFont="1" applyFill="1" applyBorder="1" applyAlignment="1">
      <alignment vertical="center"/>
    </xf>
    <xf numFmtId="0" fontId="60" fillId="0" borderId="38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1" fontId="58" fillId="0" borderId="13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9" fontId="0" fillId="0" borderId="16" xfId="0" applyNumberFormat="1" applyBorder="1" applyAlignment="1">
      <alignment horizontal="center" vertical="center"/>
    </xf>
    <xf numFmtId="180" fontId="0" fillId="0" borderId="16" xfId="0" applyNumberFormat="1" applyBorder="1" applyAlignment="1">
      <alignment horizontal="center" vertical="center"/>
    </xf>
    <xf numFmtId="0" fontId="60" fillId="0" borderId="41" xfId="0" applyFont="1" applyBorder="1" applyAlignment="1">
      <alignment vertical="center"/>
    </xf>
    <xf numFmtId="0" fontId="60" fillId="0" borderId="42" xfId="0" applyFont="1" applyBorder="1" applyAlignment="1">
      <alignment vertical="center"/>
    </xf>
    <xf numFmtId="0" fontId="60" fillId="0" borderId="35" xfId="0" applyFont="1" applyBorder="1" applyAlignment="1">
      <alignment vertical="center" wrapText="1"/>
    </xf>
    <xf numFmtId="9" fontId="5" fillId="0" borderId="43" xfId="0" applyNumberFormat="1" applyFont="1" applyBorder="1" applyAlignment="1">
      <alignment vertical="center"/>
    </xf>
    <xf numFmtId="0" fontId="62" fillId="0" borderId="44" xfId="0" applyFont="1" applyBorder="1" applyAlignment="1">
      <alignment vertical="center"/>
    </xf>
    <xf numFmtId="0" fontId="62" fillId="0" borderId="0" xfId="0" applyFont="1" applyBorder="1" applyAlignment="1">
      <alignment vertical="center"/>
    </xf>
    <xf numFmtId="0" fontId="60" fillId="0" borderId="0" xfId="0" applyFont="1" applyFill="1" applyBorder="1" applyAlignment="1">
      <alignment vertical="center"/>
    </xf>
    <xf numFmtId="0" fontId="62" fillId="0" borderId="44" xfId="0" applyFont="1" applyFill="1" applyBorder="1" applyAlignment="1">
      <alignment vertical="center"/>
    </xf>
    <xf numFmtId="0" fontId="62" fillId="0" borderId="27" xfId="0" applyFont="1" applyFill="1" applyBorder="1" applyAlignment="1">
      <alignment vertical="center"/>
    </xf>
    <xf numFmtId="0" fontId="60" fillId="0" borderId="27" xfId="0" applyFont="1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65" fillId="0" borderId="0" xfId="0" applyFont="1" applyAlignment="1">
      <alignment horizontal="center" wrapText="1"/>
    </xf>
    <xf numFmtId="0" fontId="65" fillId="0" borderId="0" xfId="0" applyFont="1" applyAlignment="1">
      <alignment horizontal="center"/>
    </xf>
    <xf numFmtId="0" fontId="63" fillId="0" borderId="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47" xfId="0" applyFont="1" applyBorder="1" applyAlignment="1">
      <alignment horizontal="center" vertical="center" wrapText="1"/>
    </xf>
    <xf numFmtId="0" fontId="58" fillId="0" borderId="45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" fillId="0" borderId="0" xfId="53" applyFont="1" applyAlignment="1">
      <alignment horizontal="center" vertical="center" wrapText="1"/>
      <protection/>
    </xf>
    <xf numFmtId="0" fontId="5" fillId="0" borderId="0" xfId="53" applyFont="1" applyAlignment="1">
      <alignment horizontal="center" vertical="center"/>
      <protection/>
    </xf>
    <xf numFmtId="0" fontId="5" fillId="0" borderId="48" xfId="52" applyFont="1" applyFill="1" applyBorder="1" applyAlignment="1">
      <alignment horizontal="center" vertical="center" wrapText="1"/>
      <protection/>
    </xf>
    <xf numFmtId="0" fontId="5" fillId="0" borderId="49" xfId="52" applyFont="1" applyFill="1" applyBorder="1" applyAlignment="1">
      <alignment horizontal="center" vertical="center" wrapText="1"/>
      <protection/>
    </xf>
    <xf numFmtId="0" fontId="64" fillId="0" borderId="38" xfId="0" applyFont="1" applyFill="1" applyBorder="1" applyAlignment="1">
      <alignment horizontal="center" vertical="center"/>
    </xf>
    <xf numFmtId="0" fontId="64" fillId="0" borderId="39" xfId="0" applyFont="1" applyFill="1" applyBorder="1" applyAlignment="1">
      <alignment horizontal="center" vertical="center"/>
    </xf>
    <xf numFmtId="0" fontId="5" fillId="0" borderId="0" xfId="52" applyFont="1" applyAlignment="1">
      <alignment horizontal="center" vertical="center" wrapText="1"/>
      <protection/>
    </xf>
    <xf numFmtId="0" fontId="5" fillId="0" borderId="0" xfId="52" applyFont="1" applyAlignment="1">
      <alignment horizontal="center" vertical="center"/>
      <protection/>
    </xf>
    <xf numFmtId="0" fontId="8" fillId="0" borderId="0" xfId="52" applyFont="1" applyAlignment="1">
      <alignment horizontal="center" vertical="center"/>
      <protection/>
    </xf>
    <xf numFmtId="0" fontId="8" fillId="0" borderId="0" xfId="52" applyFont="1" applyAlignment="1">
      <alignment vertical="center"/>
      <protection/>
    </xf>
    <xf numFmtId="0" fontId="8" fillId="0" borderId="0" xfId="52" applyFont="1" applyBorder="1" applyAlignment="1">
      <alignment vertical="center"/>
      <protection/>
    </xf>
    <xf numFmtId="0" fontId="6" fillId="0" borderId="48" xfId="52" applyFont="1" applyFill="1" applyBorder="1" applyAlignment="1">
      <alignment horizontal="center" vertical="center" wrapText="1"/>
      <protection/>
    </xf>
    <xf numFmtId="0" fontId="6" fillId="0" borderId="49" xfId="52" applyFont="1" applyFill="1" applyBorder="1" applyAlignment="1">
      <alignment horizontal="center" vertical="center" wrapText="1"/>
      <protection/>
    </xf>
    <xf numFmtId="0" fontId="5" fillId="0" borderId="38" xfId="52" applyFont="1" applyFill="1" applyBorder="1" applyAlignment="1">
      <alignment horizontal="center" vertical="center" wrapText="1"/>
      <protection/>
    </xf>
    <xf numFmtId="0" fontId="5" fillId="0" borderId="39" xfId="52" applyFont="1" applyFill="1" applyBorder="1" applyAlignment="1">
      <alignment horizontal="center" vertical="center" wrapText="1"/>
      <protection/>
    </xf>
    <xf numFmtId="0" fontId="5" fillId="0" borderId="40" xfId="52" applyFont="1" applyFill="1" applyBorder="1" applyAlignment="1">
      <alignment horizontal="center" vertical="center" wrapText="1"/>
      <protection/>
    </xf>
    <xf numFmtId="0" fontId="63" fillId="0" borderId="48" xfId="0" applyFont="1" applyFill="1" applyBorder="1" applyAlignment="1">
      <alignment horizontal="center" vertical="center"/>
    </xf>
    <xf numFmtId="0" fontId="63" fillId="0" borderId="49" xfId="0" applyFont="1" applyFill="1" applyBorder="1" applyAlignment="1">
      <alignment horizontal="center" vertical="center"/>
    </xf>
    <xf numFmtId="0" fontId="64" fillId="0" borderId="48" xfId="0" applyFont="1" applyFill="1" applyBorder="1" applyAlignment="1">
      <alignment horizontal="center" vertical="center"/>
    </xf>
    <xf numFmtId="0" fontId="64" fillId="0" borderId="49" xfId="0" applyFont="1" applyFill="1" applyBorder="1" applyAlignment="1">
      <alignment horizontal="center" vertical="center"/>
    </xf>
    <xf numFmtId="0" fontId="64" fillId="0" borderId="50" xfId="0" applyFont="1" applyFill="1" applyBorder="1" applyAlignment="1">
      <alignment horizontal="center" vertical="center"/>
    </xf>
    <xf numFmtId="0" fontId="64" fillId="0" borderId="51" xfId="0" applyFont="1" applyFill="1" applyBorder="1" applyAlignment="1">
      <alignment horizontal="center" vertical="center"/>
    </xf>
    <xf numFmtId="0" fontId="60" fillId="0" borderId="52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60" fillId="0" borderId="39" xfId="0" applyFont="1" applyBorder="1" applyAlignment="1">
      <alignment horizontal="center" vertical="center"/>
    </xf>
    <xf numFmtId="0" fontId="60" fillId="0" borderId="40" xfId="0" applyFont="1" applyBorder="1" applyAlignment="1">
      <alignment horizontal="center" vertical="center"/>
    </xf>
    <xf numFmtId="0" fontId="60" fillId="0" borderId="53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60" fillId="0" borderId="5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60" fillId="0" borderId="38" xfId="0" applyFont="1" applyBorder="1" applyAlignment="1">
      <alignment horizontal="center" vertical="center"/>
    </xf>
    <xf numFmtId="0" fontId="60" fillId="0" borderId="57" xfId="0" applyFont="1" applyBorder="1" applyAlignment="1">
      <alignment horizontal="center" vertical="center" textRotation="90" wrapText="1"/>
    </xf>
    <xf numFmtId="0" fontId="0" fillId="0" borderId="58" xfId="0" applyBorder="1" applyAlignment="1">
      <alignment horizontal="center" vertical="center" textRotation="90" wrapText="1"/>
    </xf>
    <xf numFmtId="0" fontId="0" fillId="0" borderId="59" xfId="0" applyBorder="1" applyAlignment="1">
      <alignment horizontal="center" vertical="center" textRotation="90" wrapText="1"/>
    </xf>
    <xf numFmtId="0" fontId="60" fillId="0" borderId="41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60" fillId="0" borderId="32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 wrapText="1"/>
    </xf>
    <xf numFmtId="0" fontId="35" fillId="0" borderId="60" xfId="0" applyFont="1" applyBorder="1" applyAlignment="1">
      <alignment horizontal="center" vertical="center" wrapText="1"/>
    </xf>
    <xf numFmtId="0" fontId="35" fillId="0" borderId="61" xfId="0" applyFont="1" applyBorder="1" applyAlignment="1">
      <alignment horizontal="center" vertical="center" wrapText="1"/>
    </xf>
    <xf numFmtId="0" fontId="35" fillId="0" borderId="62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5" fillId="0" borderId="63" xfId="0" applyFont="1" applyBorder="1" applyAlignment="1">
      <alignment horizontal="center" vertical="center" wrapText="1"/>
    </xf>
    <xf numFmtId="0" fontId="35" fillId="0" borderId="37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0" fillId="0" borderId="64" xfId="0" applyBorder="1" applyAlignment="1">
      <alignment horizontal="center" vertical="center" textRotation="90" wrapText="1"/>
    </xf>
    <xf numFmtId="0" fontId="0" fillId="0" borderId="65" xfId="0" applyBorder="1" applyAlignment="1">
      <alignment horizontal="center" vertical="center"/>
    </xf>
    <xf numFmtId="0" fontId="60" fillId="0" borderId="66" xfId="0" applyFont="1" applyBorder="1" applyAlignment="1">
      <alignment horizontal="center" vertical="center"/>
    </xf>
    <xf numFmtId="14" fontId="5" fillId="0" borderId="67" xfId="0" applyNumberFormat="1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vertical="center"/>
    </xf>
    <xf numFmtId="0" fontId="66" fillId="0" borderId="16" xfId="0" applyFont="1" applyBorder="1" applyAlignment="1">
      <alignment horizontal="center" vertical="center"/>
    </xf>
    <xf numFmtId="0" fontId="67" fillId="0" borderId="16" xfId="0" applyFont="1" applyBorder="1" applyAlignment="1">
      <alignment horizontal="left" vertical="center" wrapText="1"/>
    </xf>
    <xf numFmtId="0" fontId="66" fillId="0" borderId="1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7" fillId="0" borderId="16" xfId="0" applyFont="1" applyBorder="1" applyAlignment="1">
      <alignment horizontal="center" vertical="center"/>
    </xf>
    <xf numFmtId="0" fontId="68" fillId="0" borderId="16" xfId="0" applyFont="1" applyBorder="1" applyAlignment="1">
      <alignment horizontal="center" vertical="center"/>
    </xf>
    <xf numFmtId="0" fontId="68" fillId="0" borderId="16" xfId="0" applyFont="1" applyBorder="1" applyAlignment="1">
      <alignment horizontal="center" vertical="center" wrapText="1"/>
    </xf>
    <xf numFmtId="0" fontId="0" fillId="0" borderId="0" xfId="0" applyFont="1" applyAlignment="1" quotePrefix="1">
      <alignment horizontal="left" vertical="center" inden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textRotation="90" wrapText="1"/>
    </xf>
    <xf numFmtId="0" fontId="0" fillId="0" borderId="16" xfId="0" applyFont="1" applyFill="1" applyBorder="1" applyAlignment="1">
      <alignment horizontal="center" vertical="center" wrapText="1"/>
    </xf>
    <xf numFmtId="1" fontId="69" fillId="0" borderId="16" xfId="0" applyNumberFormat="1" applyFont="1" applyFill="1" applyBorder="1" applyAlignment="1">
      <alignment horizontal="center"/>
    </xf>
    <xf numFmtId="0" fontId="69" fillId="0" borderId="16" xfId="0" applyFont="1" applyFill="1" applyBorder="1" applyAlignment="1">
      <alignment horizontal="left"/>
    </xf>
    <xf numFmtId="14" fontId="69" fillId="0" borderId="16" xfId="0" applyNumberFormat="1" applyFont="1" applyFill="1" applyBorder="1" applyAlignment="1">
      <alignment horizontal="center"/>
    </xf>
    <xf numFmtId="0" fontId="69" fillId="0" borderId="16" xfId="0" applyFont="1" applyFill="1" applyBorder="1" applyAlignment="1">
      <alignment horizontal="center"/>
    </xf>
    <xf numFmtId="0" fontId="69" fillId="0" borderId="16" xfId="0" applyFont="1" applyFill="1" applyBorder="1" applyAlignment="1">
      <alignment horizontal="center" vertical="center"/>
    </xf>
    <xf numFmtId="49" fontId="69" fillId="0" borderId="16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14" fontId="69" fillId="0" borderId="16" xfId="0" applyNumberFormat="1" applyFont="1" applyFill="1" applyBorder="1" applyAlignment="1">
      <alignment horizontal="center" vertical="center" wrapText="1"/>
    </xf>
    <xf numFmtId="0" fontId="69" fillId="0" borderId="16" xfId="0" applyFont="1" applyFill="1" applyBorder="1" applyAlignment="1">
      <alignment/>
    </xf>
    <xf numFmtId="49" fontId="69" fillId="0" borderId="16" xfId="0" applyNumberFormat="1" applyFont="1" applyFill="1" applyBorder="1" applyAlignment="1">
      <alignment/>
    </xf>
    <xf numFmtId="182" fontId="69" fillId="0" borderId="16" xfId="55" applyNumberFormat="1" applyFont="1" applyFill="1" applyBorder="1" applyAlignment="1">
      <alignment horizontal="center"/>
      <protection/>
    </xf>
    <xf numFmtId="0" fontId="69" fillId="0" borderId="16" xfId="55" applyFont="1" applyFill="1" applyBorder="1" applyAlignment="1">
      <alignment horizontal="center"/>
      <protection/>
    </xf>
    <xf numFmtId="20" fontId="69" fillId="0" borderId="16" xfId="0" applyNumberFormat="1" applyFont="1" applyFill="1" applyBorder="1" applyAlignment="1">
      <alignment horizontal="center"/>
    </xf>
    <xf numFmtId="49" fontId="69" fillId="0" borderId="16" xfId="0" applyNumberFormat="1" applyFont="1" applyFill="1" applyBorder="1" applyAlignment="1">
      <alignment horizontal="center"/>
    </xf>
    <xf numFmtId="0" fontId="69" fillId="0" borderId="16" xfId="0" applyFont="1" applyFill="1" applyBorder="1" applyAlignment="1">
      <alignment vertical="center" wrapText="1"/>
    </xf>
    <xf numFmtId="0" fontId="69" fillId="0" borderId="16" xfId="0" applyFont="1" applyFill="1" applyBorder="1" applyAlignment="1">
      <alignment horizontal="center" vertical="center" wrapText="1"/>
    </xf>
    <xf numFmtId="17" fontId="69" fillId="0" borderId="16" xfId="0" applyNumberFormat="1" applyFont="1" applyFill="1" applyBorder="1" applyAlignment="1">
      <alignment vertical="center" wrapText="1"/>
    </xf>
    <xf numFmtId="0" fontId="69" fillId="0" borderId="16" xfId="0" applyFont="1" applyFill="1" applyBorder="1" applyAlignment="1" quotePrefix="1">
      <alignment horizontal="center"/>
    </xf>
    <xf numFmtId="14" fontId="41" fillId="0" borderId="16" xfId="0" applyNumberFormat="1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 3" xfId="54"/>
    <cellStyle name="Обычный 6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YADOV~1\AppData\Local\Temp\notesAAF5B0\kach_2019_ud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  <sheetName val="1.2"/>
      <sheetName val="1.3"/>
      <sheetName val="1.4"/>
      <sheetName val="2.1"/>
      <sheetName val="2.2"/>
      <sheetName val="2.3"/>
      <sheetName val="2.4"/>
      <sheetName val="3.1 по ц. п. 35 кВ и выше"/>
      <sheetName val="3.1 по ц. п. ниже 35 кВ"/>
      <sheetName val="3.2"/>
      <sheetName val="3.3"/>
      <sheetName val="3.4"/>
      <sheetName val="3.5"/>
      <sheetName val="4.1"/>
      <sheetName val="4.2"/>
      <sheetName val="4.3"/>
      <sheetName val="4.4"/>
      <sheetName val="4.5"/>
      <sheetName val="4.6"/>
      <sheetName val="4.7"/>
      <sheetName val="4.8"/>
      <sheetName val="4.9 Журнал обращений"/>
    </sheetNames>
    <sheetDataSet>
      <sheetData sheetId="14">
        <row r="6">
          <cell r="F6">
            <v>35</v>
          </cell>
          <cell r="K6">
            <v>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6"/>
  <sheetViews>
    <sheetView view="pageBreakPreview" zoomScale="160" zoomScaleSheetLayoutView="160" zoomScalePageLayoutView="0" workbookViewId="0" topLeftCell="A1">
      <selection activeCell="C12" sqref="C12"/>
    </sheetView>
  </sheetViews>
  <sheetFormatPr defaultColWidth="9.140625" defaultRowHeight="15"/>
  <sheetData>
    <row r="1" spans="1:11" ht="73.5" customHeight="1">
      <c r="A1" s="157" t="s">
        <v>180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ht="15.75" thickBot="1"/>
    <row r="3" spans="1:11" ht="90.75" thickBot="1">
      <c r="A3" s="91" t="s">
        <v>168</v>
      </c>
      <c r="B3" s="92" t="s">
        <v>169</v>
      </c>
      <c r="C3" s="92" t="s">
        <v>170</v>
      </c>
      <c r="D3" s="92" t="s">
        <v>171</v>
      </c>
      <c r="E3" s="92" t="s">
        <v>172</v>
      </c>
      <c r="F3" s="92" t="s">
        <v>173</v>
      </c>
      <c r="G3" s="92" t="s">
        <v>174</v>
      </c>
      <c r="H3" s="93" t="s">
        <v>175</v>
      </c>
      <c r="I3" s="93" t="s">
        <v>176</v>
      </c>
      <c r="J3" s="93" t="s">
        <v>177</v>
      </c>
      <c r="K3" s="93" t="s">
        <v>178</v>
      </c>
    </row>
    <row r="4" spans="1:11" ht="15.75" thickBot="1">
      <c r="A4" s="107">
        <v>2019</v>
      </c>
      <c r="B4" s="95">
        <v>2451</v>
      </c>
      <c r="C4" s="95">
        <v>144</v>
      </c>
      <c r="D4" s="95">
        <v>2307</v>
      </c>
      <c r="E4" s="95">
        <v>2451</v>
      </c>
      <c r="F4" s="95">
        <v>144</v>
      </c>
      <c r="G4" s="95">
        <v>2307</v>
      </c>
      <c r="H4" s="96">
        <v>0</v>
      </c>
      <c r="I4" s="96">
        <v>0</v>
      </c>
      <c r="J4" s="95">
        <v>0</v>
      </c>
      <c r="K4" s="95">
        <v>2451</v>
      </c>
    </row>
    <row r="5" spans="1:11" ht="15.75" thickBot="1">
      <c r="A5" s="94">
        <v>2018</v>
      </c>
      <c r="B5" s="95">
        <v>2451</v>
      </c>
      <c r="C5" s="95">
        <v>144</v>
      </c>
      <c r="D5" s="95">
        <v>2307</v>
      </c>
      <c r="E5" s="95">
        <v>2451</v>
      </c>
      <c r="F5" s="95">
        <v>144</v>
      </c>
      <c r="G5" s="95">
        <v>2307</v>
      </c>
      <c r="H5" s="96">
        <v>0</v>
      </c>
      <c r="I5" s="96">
        <v>0</v>
      </c>
      <c r="J5" s="95">
        <v>0</v>
      </c>
      <c r="K5" s="95">
        <v>2451</v>
      </c>
    </row>
    <row r="6" spans="1:11" ht="15.75" thickBot="1">
      <c r="A6" s="97" t="s">
        <v>179</v>
      </c>
      <c r="B6" s="98"/>
      <c r="C6" s="98"/>
      <c r="D6" s="98"/>
      <c r="E6" s="108">
        <v>0</v>
      </c>
      <c r="F6" s="108">
        <v>0</v>
      </c>
      <c r="G6" s="108">
        <v>0</v>
      </c>
      <c r="H6" s="108">
        <v>0</v>
      </c>
      <c r="I6" s="108">
        <v>0</v>
      </c>
      <c r="J6" s="108">
        <v>0</v>
      </c>
      <c r="K6" s="108">
        <v>0</v>
      </c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28"/>
  <sheetViews>
    <sheetView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H16" sqref="H16"/>
    </sheetView>
  </sheetViews>
  <sheetFormatPr defaultColWidth="9.140625" defaultRowHeight="15"/>
  <cols>
    <col min="1" max="1" width="4.7109375" style="45" customWidth="1"/>
    <col min="2" max="2" width="18.57421875" style="44" customWidth="1"/>
    <col min="3" max="3" width="20.421875" style="44" customWidth="1"/>
    <col min="4" max="4" width="7.421875" style="44" customWidth="1"/>
    <col min="5" max="5" width="10.00390625" style="44" customWidth="1"/>
    <col min="6" max="6" width="8.140625" style="42" customWidth="1"/>
    <col min="7" max="7" width="8.28125" style="44" customWidth="1"/>
    <col min="8" max="8" width="15.28125" style="42" customWidth="1"/>
    <col min="9" max="16384" width="9.140625" style="42" customWidth="1"/>
  </cols>
  <sheetData>
    <row r="1" spans="1:8" ht="25.5" customHeight="1">
      <c r="A1" s="180" t="s">
        <v>167</v>
      </c>
      <c r="B1" s="181"/>
      <c r="C1" s="181"/>
      <c r="D1" s="181"/>
      <c r="E1" s="181"/>
      <c r="F1" s="181"/>
      <c r="G1" s="182"/>
      <c r="H1" s="183"/>
    </row>
    <row r="2" spans="1:8" ht="91.5" customHeight="1">
      <c r="A2" s="184"/>
      <c r="B2" s="184"/>
      <c r="C2" s="184"/>
      <c r="D2" s="184"/>
      <c r="E2" s="184"/>
      <c r="F2" s="184"/>
      <c r="G2" s="184"/>
      <c r="H2" s="183"/>
    </row>
    <row r="3" spans="1:8" ht="35.25" customHeight="1">
      <c r="A3" s="185" t="s">
        <v>110</v>
      </c>
      <c r="B3" s="176" t="s">
        <v>111</v>
      </c>
      <c r="C3" s="176" t="s">
        <v>112</v>
      </c>
      <c r="D3" s="187" t="s">
        <v>113</v>
      </c>
      <c r="E3" s="188"/>
      <c r="F3" s="189"/>
      <c r="G3" s="176" t="s">
        <v>114</v>
      </c>
      <c r="H3" s="176" t="s">
        <v>115</v>
      </c>
    </row>
    <row r="4" spans="1:8" ht="29.25" customHeight="1">
      <c r="A4" s="186"/>
      <c r="B4" s="177"/>
      <c r="C4" s="177"/>
      <c r="D4" s="43" t="s">
        <v>99</v>
      </c>
      <c r="E4" s="43" t="s">
        <v>116</v>
      </c>
      <c r="F4" s="43" t="s">
        <v>117</v>
      </c>
      <c r="G4" s="177"/>
      <c r="H4" s="177"/>
    </row>
    <row r="5" spans="1:8" s="110" customFormat="1" ht="23.25" customHeight="1">
      <c r="A5" s="178" t="s">
        <v>221</v>
      </c>
      <c r="B5" s="179"/>
      <c r="C5" s="179"/>
      <c r="D5" s="179"/>
      <c r="E5" s="179"/>
      <c r="F5" s="179"/>
      <c r="G5" s="179"/>
      <c r="H5" s="179"/>
    </row>
    <row r="6" spans="1:8" s="110" customFormat="1" ht="12" customHeight="1">
      <c r="A6" s="190">
        <v>1</v>
      </c>
      <c r="B6" s="192"/>
      <c r="C6" s="190" t="s">
        <v>222</v>
      </c>
      <c r="D6" s="190">
        <v>2</v>
      </c>
      <c r="E6" s="111" t="s">
        <v>118</v>
      </c>
      <c r="F6" s="111">
        <v>630</v>
      </c>
      <c r="G6" s="130">
        <v>47.19000000000001</v>
      </c>
      <c r="H6" s="131">
        <f>F6*(100-G6)/100</f>
        <v>332.703</v>
      </c>
    </row>
    <row r="7" spans="1:8" s="110" customFormat="1" ht="12" customHeight="1">
      <c r="A7" s="191"/>
      <c r="B7" s="193"/>
      <c r="C7" s="191"/>
      <c r="D7" s="191"/>
      <c r="E7" s="111" t="s">
        <v>118</v>
      </c>
      <c r="F7" s="111">
        <v>630</v>
      </c>
      <c r="G7" s="130">
        <v>55.660000000000004</v>
      </c>
      <c r="H7" s="131">
        <f aca="true" t="shared" si="0" ref="H7:H24">F7*(100-G7)/100</f>
        <v>279.342</v>
      </c>
    </row>
    <row r="8" spans="1:8" s="110" customFormat="1" ht="12" customHeight="1">
      <c r="A8" s="190">
        <v>2</v>
      </c>
      <c r="B8" s="192"/>
      <c r="C8" s="190" t="s">
        <v>223</v>
      </c>
      <c r="D8" s="190">
        <v>2</v>
      </c>
      <c r="E8" s="111" t="s">
        <v>118</v>
      </c>
      <c r="F8" s="111">
        <v>630</v>
      </c>
      <c r="G8" s="130">
        <v>61.71000000000001</v>
      </c>
      <c r="H8" s="131">
        <f t="shared" si="0"/>
        <v>241.22699999999995</v>
      </c>
    </row>
    <row r="9" spans="1:8" s="110" customFormat="1" ht="12" customHeight="1">
      <c r="A9" s="191"/>
      <c r="B9" s="193"/>
      <c r="C9" s="191"/>
      <c r="D9" s="191"/>
      <c r="E9" s="111" t="s">
        <v>118</v>
      </c>
      <c r="F9" s="111">
        <v>630</v>
      </c>
      <c r="G9" s="130">
        <v>35.09</v>
      </c>
      <c r="H9" s="131">
        <f t="shared" si="0"/>
        <v>408.93299999999994</v>
      </c>
    </row>
    <row r="10" spans="1:8" s="110" customFormat="1" ht="12" customHeight="1">
      <c r="A10" s="190">
        <v>3</v>
      </c>
      <c r="B10" s="192"/>
      <c r="C10" s="190" t="s">
        <v>224</v>
      </c>
      <c r="D10" s="190">
        <v>2</v>
      </c>
      <c r="E10" s="111" t="s">
        <v>118</v>
      </c>
      <c r="F10" s="111">
        <v>400</v>
      </c>
      <c r="G10" s="130">
        <v>43.56</v>
      </c>
      <c r="H10" s="131">
        <f t="shared" si="0"/>
        <v>225.76</v>
      </c>
    </row>
    <row r="11" spans="1:8" s="110" customFormat="1" ht="30.75" customHeight="1">
      <c r="A11" s="191"/>
      <c r="B11" s="193"/>
      <c r="C11" s="191"/>
      <c r="D11" s="191"/>
      <c r="E11" s="111" t="s">
        <v>118</v>
      </c>
      <c r="F11" s="111">
        <v>400</v>
      </c>
      <c r="G11" s="130">
        <v>31.460000000000004</v>
      </c>
      <c r="H11" s="131">
        <f t="shared" si="0"/>
        <v>274.15999999999997</v>
      </c>
    </row>
    <row r="12" spans="1:8" s="110" customFormat="1" ht="12" customHeight="1">
      <c r="A12" s="190">
        <v>4</v>
      </c>
      <c r="B12" s="192"/>
      <c r="C12" s="190" t="s">
        <v>225</v>
      </c>
      <c r="D12" s="190">
        <v>2</v>
      </c>
      <c r="E12" s="111" t="s">
        <v>118</v>
      </c>
      <c r="F12" s="111">
        <v>250</v>
      </c>
      <c r="G12" s="130">
        <v>67.76000000000002</v>
      </c>
      <c r="H12" s="131">
        <f t="shared" si="0"/>
        <v>80.59999999999995</v>
      </c>
    </row>
    <row r="13" spans="1:8" s="110" customFormat="1" ht="12" customHeight="1">
      <c r="A13" s="191"/>
      <c r="B13" s="193"/>
      <c r="C13" s="191"/>
      <c r="D13" s="191"/>
      <c r="E13" s="111" t="s">
        <v>118</v>
      </c>
      <c r="F13" s="111">
        <v>250</v>
      </c>
      <c r="G13" s="130">
        <v>25.410000000000004</v>
      </c>
      <c r="H13" s="131">
        <f t="shared" si="0"/>
        <v>186.475</v>
      </c>
    </row>
    <row r="14" spans="1:8" s="110" customFormat="1" ht="12" customHeight="1">
      <c r="A14" s="111">
        <v>5</v>
      </c>
      <c r="B14" s="113"/>
      <c r="C14" s="111" t="s">
        <v>123</v>
      </c>
      <c r="D14" s="111">
        <v>1</v>
      </c>
      <c r="E14" s="111" t="s">
        <v>118</v>
      </c>
      <c r="F14" s="111">
        <v>160</v>
      </c>
      <c r="G14" s="130">
        <v>73.20500000000001</v>
      </c>
      <c r="H14" s="131">
        <f t="shared" si="0"/>
        <v>42.87199999999998</v>
      </c>
    </row>
    <row r="15" spans="1:8" s="110" customFormat="1" ht="12" customHeight="1">
      <c r="A15" s="111">
        <v>6</v>
      </c>
      <c r="B15" s="113"/>
      <c r="C15" s="111" t="s">
        <v>119</v>
      </c>
      <c r="D15" s="111">
        <v>1</v>
      </c>
      <c r="E15" s="111" t="s">
        <v>118</v>
      </c>
      <c r="F15" s="111">
        <v>160</v>
      </c>
      <c r="G15" s="130">
        <v>79.86000000000001</v>
      </c>
      <c r="H15" s="131">
        <f t="shared" si="0"/>
        <v>32.223999999999975</v>
      </c>
    </row>
    <row r="16" spans="1:8" s="110" customFormat="1" ht="12" customHeight="1">
      <c r="A16" s="111">
        <v>7</v>
      </c>
      <c r="B16" s="113"/>
      <c r="C16" s="111" t="s">
        <v>120</v>
      </c>
      <c r="D16" s="111">
        <v>1</v>
      </c>
      <c r="E16" s="111" t="s">
        <v>118</v>
      </c>
      <c r="F16" s="111">
        <v>400</v>
      </c>
      <c r="G16" s="130">
        <v>59.89500000000001</v>
      </c>
      <c r="H16" s="131">
        <f t="shared" si="0"/>
        <v>160.41999999999996</v>
      </c>
    </row>
    <row r="17" spans="1:8" s="110" customFormat="1" ht="12" customHeight="1">
      <c r="A17" s="111">
        <v>8</v>
      </c>
      <c r="B17" s="113"/>
      <c r="C17" s="111" t="s">
        <v>124</v>
      </c>
      <c r="D17" s="111">
        <v>1</v>
      </c>
      <c r="E17" s="111" t="s">
        <v>118</v>
      </c>
      <c r="F17" s="111">
        <v>160</v>
      </c>
      <c r="G17" s="130">
        <v>75</v>
      </c>
      <c r="H17" s="131">
        <f t="shared" si="0"/>
        <v>40</v>
      </c>
    </row>
    <row r="18" spans="1:8" s="110" customFormat="1" ht="13.5" customHeight="1">
      <c r="A18" s="111">
        <v>9</v>
      </c>
      <c r="B18" s="113"/>
      <c r="C18" s="111" t="s">
        <v>125</v>
      </c>
      <c r="D18" s="111">
        <v>1</v>
      </c>
      <c r="E18" s="111" t="s">
        <v>118</v>
      </c>
      <c r="F18" s="111">
        <v>250</v>
      </c>
      <c r="G18" s="130">
        <v>53.24000000000001</v>
      </c>
      <c r="H18" s="131">
        <f t="shared" si="0"/>
        <v>116.89999999999998</v>
      </c>
    </row>
    <row r="19" spans="1:8" s="110" customFormat="1" ht="13.5" customHeight="1">
      <c r="A19" s="111">
        <v>10</v>
      </c>
      <c r="B19" s="113"/>
      <c r="C19" s="111" t="s">
        <v>121</v>
      </c>
      <c r="D19" s="111">
        <v>1</v>
      </c>
      <c r="E19" s="111" t="s">
        <v>118</v>
      </c>
      <c r="F19" s="111">
        <v>400</v>
      </c>
      <c r="G19" s="130">
        <v>51.90900000000002</v>
      </c>
      <c r="H19" s="131">
        <f t="shared" si="0"/>
        <v>192.36399999999992</v>
      </c>
    </row>
    <row r="20" spans="1:8" s="110" customFormat="1" ht="13.5" customHeight="1">
      <c r="A20" s="111">
        <v>11</v>
      </c>
      <c r="B20" s="113"/>
      <c r="C20" s="111" t="s">
        <v>240</v>
      </c>
      <c r="D20" s="111">
        <v>1</v>
      </c>
      <c r="E20" s="111" t="s">
        <v>118</v>
      </c>
      <c r="F20" s="111">
        <v>630</v>
      </c>
      <c r="G20" s="130">
        <v>10</v>
      </c>
      <c r="H20" s="131">
        <f t="shared" si="0"/>
        <v>567</v>
      </c>
    </row>
    <row r="21" spans="1:8" s="110" customFormat="1" ht="13.5" customHeight="1">
      <c r="A21" s="111">
        <v>12</v>
      </c>
      <c r="B21" s="113"/>
      <c r="C21" s="111" t="s">
        <v>242</v>
      </c>
      <c r="D21" s="111">
        <v>1</v>
      </c>
      <c r="E21" s="111" t="s">
        <v>118</v>
      </c>
      <c r="F21" s="111">
        <v>63</v>
      </c>
      <c r="G21" s="130">
        <v>84.7</v>
      </c>
      <c r="H21" s="131">
        <f t="shared" si="0"/>
        <v>9.639</v>
      </c>
    </row>
    <row r="22" spans="1:8" s="110" customFormat="1" ht="13.5" customHeight="1">
      <c r="A22" s="111">
        <v>13</v>
      </c>
      <c r="B22" s="113"/>
      <c r="C22" s="111" t="s">
        <v>243</v>
      </c>
      <c r="D22" s="111">
        <v>1</v>
      </c>
      <c r="E22" s="111" t="s">
        <v>118</v>
      </c>
      <c r="F22" s="111">
        <v>400</v>
      </c>
      <c r="G22" s="130">
        <v>25</v>
      </c>
      <c r="H22" s="131">
        <f t="shared" si="0"/>
        <v>300</v>
      </c>
    </row>
    <row r="23" spans="1:8" s="110" customFormat="1" ht="13.5" customHeight="1">
      <c r="A23" s="111">
        <v>14</v>
      </c>
      <c r="B23" s="113"/>
      <c r="C23" s="111" t="s">
        <v>244</v>
      </c>
      <c r="D23" s="111">
        <v>1</v>
      </c>
      <c r="E23" s="111" t="s">
        <v>118</v>
      </c>
      <c r="F23" s="111">
        <v>400</v>
      </c>
      <c r="G23" s="130">
        <v>35</v>
      </c>
      <c r="H23" s="131">
        <f t="shared" si="0"/>
        <v>260</v>
      </c>
    </row>
    <row r="24" spans="1:8" s="110" customFormat="1" ht="13.5" customHeight="1">
      <c r="A24" s="111">
        <v>15</v>
      </c>
      <c r="B24" s="113"/>
      <c r="C24" s="111" t="s">
        <v>245</v>
      </c>
      <c r="D24" s="111">
        <v>1</v>
      </c>
      <c r="E24" s="111" t="s">
        <v>118</v>
      </c>
      <c r="F24" s="111">
        <v>400</v>
      </c>
      <c r="G24" s="130">
        <v>30</v>
      </c>
      <c r="H24" s="131">
        <f t="shared" si="0"/>
        <v>280</v>
      </c>
    </row>
    <row r="25" spans="1:8" s="110" customFormat="1" ht="13.5" customHeight="1">
      <c r="A25" s="113"/>
      <c r="B25" s="113" t="s">
        <v>122</v>
      </c>
      <c r="C25" s="113"/>
      <c r="D25" s="113">
        <v>20</v>
      </c>
      <c r="E25" s="113"/>
      <c r="F25" s="113">
        <v>6363</v>
      </c>
      <c r="G25" s="111"/>
      <c r="H25" s="132">
        <v>3303.2000000000003</v>
      </c>
    </row>
    <row r="26" spans="1:8" s="110" customFormat="1" ht="12.75" customHeight="1">
      <c r="A26" s="194" t="s">
        <v>218</v>
      </c>
      <c r="B26" s="195"/>
      <c r="C26" s="195"/>
      <c r="D26" s="195"/>
      <c r="E26" s="195"/>
      <c r="F26" s="195"/>
      <c r="G26" s="195"/>
      <c r="H26" s="195"/>
    </row>
    <row r="27" spans="1:8" ht="15.75">
      <c r="A27" s="111">
        <v>1</v>
      </c>
      <c r="B27" s="113"/>
      <c r="C27" s="111" t="s">
        <v>239</v>
      </c>
      <c r="D27" s="111">
        <v>1</v>
      </c>
      <c r="E27" s="111" t="s">
        <v>118</v>
      </c>
      <c r="F27" s="111">
        <v>320</v>
      </c>
      <c r="G27" s="112">
        <v>75</v>
      </c>
      <c r="H27" s="131">
        <f>F27*(100-G27)/100</f>
        <v>80</v>
      </c>
    </row>
    <row r="28" spans="1:8" ht="15.75">
      <c r="A28" s="113"/>
      <c r="B28" s="113" t="s">
        <v>122</v>
      </c>
      <c r="C28" s="113"/>
      <c r="D28" s="113">
        <v>1</v>
      </c>
      <c r="E28" s="113"/>
      <c r="F28" s="113">
        <v>320</v>
      </c>
      <c r="G28" s="111"/>
      <c r="H28" s="132">
        <v>83.2</v>
      </c>
    </row>
  </sheetData>
  <sheetProtection/>
  <autoFilter ref="A4:H26"/>
  <mergeCells count="25">
    <mergeCell ref="A12:A13"/>
    <mergeCell ref="A26:H26"/>
    <mergeCell ref="D12:D13"/>
    <mergeCell ref="C12:C13"/>
    <mergeCell ref="B12:B13"/>
    <mergeCell ref="A10:A11"/>
    <mergeCell ref="B10:B11"/>
    <mergeCell ref="C10:C11"/>
    <mergeCell ref="D10:D11"/>
    <mergeCell ref="A6:A7"/>
    <mergeCell ref="B6:B7"/>
    <mergeCell ref="C6:C7"/>
    <mergeCell ref="D6:D7"/>
    <mergeCell ref="A8:A9"/>
    <mergeCell ref="B8:B9"/>
    <mergeCell ref="C8:C9"/>
    <mergeCell ref="D8:D9"/>
    <mergeCell ref="G3:G4"/>
    <mergeCell ref="H3:H4"/>
    <mergeCell ref="A5:H5"/>
    <mergeCell ref="A1:H2"/>
    <mergeCell ref="A3:A4"/>
    <mergeCell ref="B3:B4"/>
    <mergeCell ref="C3:C4"/>
    <mergeCell ref="D3:F3"/>
  </mergeCells>
  <printOptions/>
  <pageMargins left="0.6692913385826772" right="0.2362204724409449" top="0.4724409448818898" bottom="0.2755905511811024" header="0.4724409448818898" footer="0.2362204724409449"/>
  <pageSetup fitToHeight="0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42" sqref="K41:K42"/>
    </sheetView>
  </sheetViews>
  <sheetFormatPr defaultColWidth="9.140625" defaultRowHeight="15"/>
  <sheetData>
    <row r="1" ht="15">
      <c r="A1" s="40" t="s">
        <v>133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5" sqref="F15"/>
    </sheetView>
  </sheetViews>
  <sheetFormatPr defaultColWidth="9.140625" defaultRowHeight="15"/>
  <sheetData>
    <row r="1" s="40" customFormat="1" ht="15">
      <c r="A1" s="40" t="s">
        <v>134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R19"/>
  <sheetViews>
    <sheetView view="pageBreakPreview" zoomScale="90" zoomScaleSheetLayoutView="90" zoomScalePageLayoutView="0" workbookViewId="0" topLeftCell="A1">
      <selection activeCell="K7" sqref="K7"/>
    </sheetView>
  </sheetViews>
  <sheetFormatPr defaultColWidth="9.140625" defaultRowHeight="15"/>
  <cols>
    <col min="1" max="1" width="6.7109375" style="0" customWidth="1"/>
    <col min="2" max="2" width="40.7109375" style="0" customWidth="1"/>
    <col min="3" max="17" width="12.7109375" style="0" customWidth="1"/>
    <col min="18" max="18" width="14.7109375" style="0" customWidth="1"/>
  </cols>
  <sheetData>
    <row r="1" ht="15.75" thickBot="1">
      <c r="A1" s="40" t="s">
        <v>135</v>
      </c>
    </row>
    <row r="2" spans="1:18" s="63" customFormat="1" ht="15">
      <c r="A2" s="200" t="s">
        <v>110</v>
      </c>
      <c r="B2" s="203" t="s">
        <v>1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196" t="s">
        <v>136</v>
      </c>
    </row>
    <row r="3" spans="1:18" s="63" customFormat="1" ht="15">
      <c r="A3" s="201"/>
      <c r="B3" s="204"/>
      <c r="C3" s="206" t="s">
        <v>137</v>
      </c>
      <c r="D3" s="198"/>
      <c r="E3" s="199"/>
      <c r="F3" s="133" t="s">
        <v>138</v>
      </c>
      <c r="G3" s="134"/>
      <c r="H3" s="135"/>
      <c r="I3" s="198" t="s">
        <v>139</v>
      </c>
      <c r="J3" s="198"/>
      <c r="K3" s="199"/>
      <c r="L3" s="198" t="s">
        <v>140</v>
      </c>
      <c r="M3" s="198"/>
      <c r="N3" s="199"/>
      <c r="O3" s="198" t="s">
        <v>141</v>
      </c>
      <c r="P3" s="198"/>
      <c r="Q3" s="199"/>
      <c r="R3" s="197"/>
    </row>
    <row r="4" spans="1:18" s="63" customFormat="1" ht="51">
      <c r="A4" s="202"/>
      <c r="B4" s="204"/>
      <c r="C4" s="64" t="s">
        <v>241</v>
      </c>
      <c r="D4" s="64" t="s">
        <v>246</v>
      </c>
      <c r="E4" s="64" t="s">
        <v>142</v>
      </c>
      <c r="F4" s="64" t="s">
        <v>241</v>
      </c>
      <c r="G4" s="64" t="s">
        <v>246</v>
      </c>
      <c r="H4" s="64" t="s">
        <v>142</v>
      </c>
      <c r="I4" s="64" t="s">
        <v>241</v>
      </c>
      <c r="J4" s="64" t="s">
        <v>246</v>
      </c>
      <c r="K4" s="64" t="s">
        <v>142</v>
      </c>
      <c r="L4" s="64" t="s">
        <v>241</v>
      </c>
      <c r="M4" s="64" t="s">
        <v>246</v>
      </c>
      <c r="N4" s="64" t="s">
        <v>142</v>
      </c>
      <c r="O4" s="64" t="s">
        <v>241</v>
      </c>
      <c r="P4" s="64" t="s">
        <v>246</v>
      </c>
      <c r="Q4" s="64" t="s">
        <v>142</v>
      </c>
      <c r="R4" s="197"/>
    </row>
    <row r="5" spans="1:18" s="63" customFormat="1" ht="13.5" thickBot="1">
      <c r="A5" s="65">
        <v>1</v>
      </c>
      <c r="B5" s="66">
        <v>2</v>
      </c>
      <c r="C5" s="66">
        <v>4</v>
      </c>
      <c r="D5" s="66"/>
      <c r="E5" s="66">
        <v>5</v>
      </c>
      <c r="F5" s="66">
        <v>7</v>
      </c>
      <c r="G5" s="66"/>
      <c r="H5" s="66">
        <v>8</v>
      </c>
      <c r="I5" s="66">
        <v>10</v>
      </c>
      <c r="J5" s="66"/>
      <c r="K5" s="66">
        <v>11</v>
      </c>
      <c r="L5" s="66">
        <v>13</v>
      </c>
      <c r="M5" s="66"/>
      <c r="N5" s="66">
        <v>14</v>
      </c>
      <c r="O5" s="66">
        <v>16</v>
      </c>
      <c r="P5" s="66"/>
      <c r="Q5" s="66">
        <v>17</v>
      </c>
      <c r="R5" s="67">
        <v>18</v>
      </c>
    </row>
    <row r="6" spans="1:18" s="63" customFormat="1" ht="12.75">
      <c r="A6" s="68"/>
      <c r="B6" s="69"/>
      <c r="C6" s="142"/>
      <c r="D6" s="142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1"/>
    </row>
    <row r="7" spans="1:18" s="63" customFormat="1" ht="38.25">
      <c r="A7" s="72">
        <v>1</v>
      </c>
      <c r="B7" s="144" t="s">
        <v>143</v>
      </c>
      <c r="C7" s="147">
        <v>23</v>
      </c>
      <c r="D7" s="148">
        <v>16</v>
      </c>
      <c r="E7" s="145">
        <v>0.6956521739130435</v>
      </c>
      <c r="F7" s="109">
        <v>1</v>
      </c>
      <c r="G7" s="150">
        <v>1</v>
      </c>
      <c r="H7" s="145">
        <v>1</v>
      </c>
      <c r="I7" s="74"/>
      <c r="J7" s="150">
        <v>0</v>
      </c>
      <c r="K7" s="145">
        <v>0</v>
      </c>
      <c r="L7" s="74">
        <v>1</v>
      </c>
      <c r="M7" s="150">
        <v>0</v>
      </c>
      <c r="N7" s="145">
        <v>0</v>
      </c>
      <c r="O7" s="74"/>
      <c r="P7" s="74"/>
      <c r="Q7" s="74"/>
      <c r="R7" s="76"/>
    </row>
    <row r="8" spans="1:18" s="63" customFormat="1" ht="38.25">
      <c r="A8" s="72">
        <v>2</v>
      </c>
      <c r="B8" s="144" t="s">
        <v>144</v>
      </c>
      <c r="C8" s="147">
        <v>23</v>
      </c>
      <c r="D8" s="148">
        <v>16</v>
      </c>
      <c r="E8" s="145">
        <v>0.6956521739130435</v>
      </c>
      <c r="F8" s="109">
        <v>1</v>
      </c>
      <c r="G8" s="150">
        <v>1</v>
      </c>
      <c r="H8" s="145">
        <v>1</v>
      </c>
      <c r="I8" s="74"/>
      <c r="J8" s="150">
        <v>0</v>
      </c>
      <c r="K8" s="145">
        <v>0</v>
      </c>
      <c r="L8" s="74">
        <v>1</v>
      </c>
      <c r="M8" s="150">
        <v>0</v>
      </c>
      <c r="N8" s="145">
        <v>0</v>
      </c>
      <c r="O8" s="74"/>
      <c r="P8" s="74"/>
      <c r="Q8" s="74"/>
      <c r="R8" s="76"/>
    </row>
    <row r="9" spans="1:18" s="63" customFormat="1" ht="76.5">
      <c r="A9" s="72">
        <v>3</v>
      </c>
      <c r="B9" s="144" t="s">
        <v>145</v>
      </c>
      <c r="C9" s="147">
        <v>0</v>
      </c>
      <c r="D9" s="148">
        <v>0</v>
      </c>
      <c r="E9" s="145">
        <v>0</v>
      </c>
      <c r="F9" s="109">
        <v>0</v>
      </c>
      <c r="G9" s="150">
        <v>0</v>
      </c>
      <c r="H9" s="145">
        <v>0</v>
      </c>
      <c r="I9" s="74">
        <v>0</v>
      </c>
      <c r="J9" s="151"/>
      <c r="K9" s="145">
        <v>0</v>
      </c>
      <c r="L9" s="74">
        <v>0</v>
      </c>
      <c r="M9" s="150">
        <v>0</v>
      </c>
      <c r="N9" s="145">
        <v>0</v>
      </c>
      <c r="O9" s="74"/>
      <c r="P9" s="74"/>
      <c r="Q9" s="74"/>
      <c r="R9" s="76"/>
    </row>
    <row r="10" spans="1:18" s="63" customFormat="1" ht="12.75">
      <c r="A10" s="72" t="s">
        <v>25</v>
      </c>
      <c r="B10" s="144" t="s">
        <v>146</v>
      </c>
      <c r="C10" s="147"/>
      <c r="D10" s="148"/>
      <c r="E10" s="145">
        <v>0</v>
      </c>
      <c r="F10" s="109">
        <v>0</v>
      </c>
      <c r="G10" s="150">
        <v>0</v>
      </c>
      <c r="H10" s="145">
        <v>0</v>
      </c>
      <c r="I10" s="74">
        <v>0</v>
      </c>
      <c r="J10" s="151"/>
      <c r="K10" s="145">
        <v>0</v>
      </c>
      <c r="L10" s="74">
        <v>0</v>
      </c>
      <c r="M10" s="150">
        <v>0</v>
      </c>
      <c r="N10" s="145">
        <v>0</v>
      </c>
      <c r="O10" s="74"/>
      <c r="P10" s="74"/>
      <c r="Q10" s="74"/>
      <c r="R10" s="76"/>
    </row>
    <row r="11" spans="1:18" s="63" customFormat="1" ht="12.75">
      <c r="A11" s="72" t="s">
        <v>26</v>
      </c>
      <c r="B11" s="144" t="s">
        <v>147</v>
      </c>
      <c r="C11" s="147"/>
      <c r="D11" s="148"/>
      <c r="E11" s="145">
        <v>0</v>
      </c>
      <c r="F11" s="109">
        <v>0</v>
      </c>
      <c r="G11" s="150"/>
      <c r="H11" s="145">
        <v>0</v>
      </c>
      <c r="I11" s="74">
        <v>0</v>
      </c>
      <c r="J11" s="151"/>
      <c r="K11" s="145">
        <v>0</v>
      </c>
      <c r="L11" s="74">
        <v>0</v>
      </c>
      <c r="M11" s="150">
        <v>0</v>
      </c>
      <c r="N11" s="145">
        <v>0</v>
      </c>
      <c r="O11" s="74"/>
      <c r="P11" s="74"/>
      <c r="Q11" s="74"/>
      <c r="R11" s="76"/>
    </row>
    <row r="12" spans="1:18" s="63" customFormat="1" ht="38.25">
      <c r="A12" s="72">
        <v>4</v>
      </c>
      <c r="B12" s="144" t="s">
        <v>148</v>
      </c>
      <c r="C12" s="147"/>
      <c r="D12" s="148">
        <v>14</v>
      </c>
      <c r="E12" s="145">
        <v>0</v>
      </c>
      <c r="F12" s="109"/>
      <c r="G12" s="150">
        <v>14</v>
      </c>
      <c r="H12" s="145">
        <v>0</v>
      </c>
      <c r="I12" s="74"/>
      <c r="J12" s="151"/>
      <c r="K12" s="145">
        <v>0</v>
      </c>
      <c r="L12" s="74"/>
      <c r="M12" s="150">
        <v>0</v>
      </c>
      <c r="N12" s="145">
        <v>0</v>
      </c>
      <c r="O12" s="74"/>
      <c r="P12" s="74"/>
      <c r="Q12" s="74"/>
      <c r="R12" s="76"/>
    </row>
    <row r="13" spans="1:18" s="63" customFormat="1" ht="25.5">
      <c r="A13" s="72">
        <v>5</v>
      </c>
      <c r="B13" s="144" t="s">
        <v>149</v>
      </c>
      <c r="C13" s="147">
        <v>22</v>
      </c>
      <c r="D13" s="148">
        <v>16</v>
      </c>
      <c r="E13" s="145">
        <v>0.7272727272727273</v>
      </c>
      <c r="F13" s="109">
        <v>1</v>
      </c>
      <c r="G13" s="150">
        <v>1</v>
      </c>
      <c r="H13" s="145">
        <v>1</v>
      </c>
      <c r="I13" s="74"/>
      <c r="J13" s="151"/>
      <c r="K13" s="145">
        <v>0</v>
      </c>
      <c r="L13" s="74">
        <v>1</v>
      </c>
      <c r="M13" s="150">
        <v>0</v>
      </c>
      <c r="N13" s="145">
        <v>0</v>
      </c>
      <c r="O13" s="74"/>
      <c r="P13" s="74"/>
      <c r="Q13" s="74"/>
      <c r="R13" s="76"/>
    </row>
    <row r="14" spans="1:18" s="63" customFormat="1" ht="25.5">
      <c r="A14" s="72">
        <v>6</v>
      </c>
      <c r="B14" s="144" t="s">
        <v>150</v>
      </c>
      <c r="C14" s="147">
        <v>10</v>
      </c>
      <c r="D14" s="148">
        <v>18</v>
      </c>
      <c r="E14" s="145">
        <v>1.8</v>
      </c>
      <c r="F14" s="109">
        <v>1</v>
      </c>
      <c r="G14" s="150">
        <v>0</v>
      </c>
      <c r="H14" s="145">
        <v>0</v>
      </c>
      <c r="I14" s="74"/>
      <c r="J14" s="151"/>
      <c r="K14" s="145">
        <v>0</v>
      </c>
      <c r="L14" s="74">
        <v>0</v>
      </c>
      <c r="M14" s="150">
        <v>0</v>
      </c>
      <c r="N14" s="145">
        <v>0</v>
      </c>
      <c r="O14" s="74"/>
      <c r="P14" s="74"/>
      <c r="Q14" s="74"/>
      <c r="R14" s="76"/>
    </row>
    <row r="15" spans="1:18" s="63" customFormat="1" ht="63.75">
      <c r="A15" s="72">
        <v>7</v>
      </c>
      <c r="B15" s="144" t="s">
        <v>151</v>
      </c>
      <c r="C15" s="147">
        <v>0</v>
      </c>
      <c r="D15" s="148">
        <v>0</v>
      </c>
      <c r="E15" s="145">
        <v>0</v>
      </c>
      <c r="F15" s="109">
        <v>0</v>
      </c>
      <c r="G15" s="150">
        <v>0</v>
      </c>
      <c r="H15" s="145">
        <v>0</v>
      </c>
      <c r="I15" s="74">
        <v>0</v>
      </c>
      <c r="J15" s="151"/>
      <c r="K15" s="145">
        <v>0</v>
      </c>
      <c r="L15" s="74">
        <v>0</v>
      </c>
      <c r="M15" s="150">
        <v>0</v>
      </c>
      <c r="N15" s="145">
        <v>0</v>
      </c>
      <c r="O15" s="74"/>
      <c r="P15" s="74"/>
      <c r="Q15" s="74"/>
      <c r="R15" s="76"/>
    </row>
    <row r="16" spans="1:18" s="63" customFormat="1" ht="12.75">
      <c r="A16" s="72" t="s">
        <v>152</v>
      </c>
      <c r="B16" s="144" t="s">
        <v>146</v>
      </c>
      <c r="C16" s="147"/>
      <c r="D16" s="148"/>
      <c r="E16" s="145">
        <v>0</v>
      </c>
      <c r="F16" s="109">
        <v>0</v>
      </c>
      <c r="G16" s="150"/>
      <c r="H16" s="145">
        <v>0</v>
      </c>
      <c r="I16" s="74">
        <v>0</v>
      </c>
      <c r="J16" s="151"/>
      <c r="K16" s="145">
        <v>0</v>
      </c>
      <c r="L16" s="74">
        <v>0</v>
      </c>
      <c r="M16" s="150">
        <v>0</v>
      </c>
      <c r="N16" s="145">
        <v>0</v>
      </c>
      <c r="O16" s="74"/>
      <c r="P16" s="74"/>
      <c r="Q16" s="74"/>
      <c r="R16" s="76"/>
    </row>
    <row r="17" spans="1:18" s="63" customFormat="1" ht="12.75">
      <c r="A17" s="72" t="s">
        <v>153</v>
      </c>
      <c r="B17" s="144" t="s">
        <v>154</v>
      </c>
      <c r="C17" s="147"/>
      <c r="D17" s="148"/>
      <c r="E17" s="145">
        <v>0</v>
      </c>
      <c r="F17" s="109">
        <v>0</v>
      </c>
      <c r="G17" s="150"/>
      <c r="H17" s="145">
        <v>0</v>
      </c>
      <c r="I17" s="74">
        <v>0</v>
      </c>
      <c r="J17" s="151"/>
      <c r="K17" s="145">
        <v>0</v>
      </c>
      <c r="L17" s="74">
        <v>0</v>
      </c>
      <c r="M17" s="150">
        <v>0</v>
      </c>
      <c r="N17" s="145">
        <v>0</v>
      </c>
      <c r="O17" s="74"/>
      <c r="P17" s="74"/>
      <c r="Q17" s="74"/>
      <c r="R17" s="76"/>
    </row>
    <row r="18" spans="1:18" s="63" customFormat="1" ht="38.25">
      <c r="A18" s="72">
        <v>8</v>
      </c>
      <c r="B18" s="73" t="s">
        <v>155</v>
      </c>
      <c r="C18" s="146">
        <v>185</v>
      </c>
      <c r="D18" s="149">
        <v>122</v>
      </c>
      <c r="E18" s="145">
        <v>0.6594594594594595</v>
      </c>
      <c r="F18" s="109">
        <v>185</v>
      </c>
      <c r="G18" s="150">
        <v>122</v>
      </c>
      <c r="H18" s="145">
        <v>0.6594594594594595</v>
      </c>
      <c r="I18" s="74">
        <v>365</v>
      </c>
      <c r="J18" s="151"/>
      <c r="K18" s="145">
        <v>0</v>
      </c>
      <c r="L18" s="74">
        <v>720</v>
      </c>
      <c r="M18" s="150">
        <v>0</v>
      </c>
      <c r="N18" s="145">
        <v>0</v>
      </c>
      <c r="O18" s="74"/>
      <c r="P18" s="74"/>
      <c r="Q18" s="74"/>
      <c r="R18" s="76"/>
    </row>
    <row r="19" spans="1:18" s="63" customFormat="1" ht="12.75">
      <c r="A19" s="72"/>
      <c r="B19" s="73"/>
      <c r="C19" s="74"/>
      <c r="D19" s="143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6"/>
    </row>
  </sheetData>
  <sheetProtection/>
  <mergeCells count="8">
    <mergeCell ref="R2:R4"/>
    <mergeCell ref="I3:K3"/>
    <mergeCell ref="L3:N3"/>
    <mergeCell ref="O3:Q3"/>
    <mergeCell ref="A2:A4"/>
    <mergeCell ref="B2:B4"/>
    <mergeCell ref="C2:Q2"/>
    <mergeCell ref="C3:E3"/>
  </mergeCells>
  <printOptions/>
  <pageMargins left="0.7" right="0.7" top="0.75" bottom="0.75" header="0.3" footer="0.3"/>
  <pageSetup horizontalDpi="600" verticalDpi="600" orientation="landscape" paperSize="9" scale="5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K21"/>
  <sheetViews>
    <sheetView view="pageBreakPreview" zoomScaleSheetLayoutView="100" zoomScalePageLayoutView="0" workbookViewId="0" topLeftCell="A1">
      <selection activeCell="M15" sqref="M15"/>
    </sheetView>
  </sheetViews>
  <sheetFormatPr defaultColWidth="9.140625" defaultRowHeight="15"/>
  <cols>
    <col min="1" max="11" width="10.7109375" style="0" customWidth="1"/>
  </cols>
  <sheetData>
    <row r="1" spans="1:11" ht="82.5" customHeight="1">
      <c r="A1" s="157" t="s">
        <v>166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ht="15.75" thickBot="1"/>
    <row r="3" spans="1:11" s="63" customFormat="1" ht="30" customHeight="1">
      <c r="A3" s="225" t="s">
        <v>156</v>
      </c>
      <c r="B3" s="226"/>
      <c r="C3" s="226"/>
      <c r="D3" s="203">
        <v>15</v>
      </c>
      <c r="E3" s="205"/>
      <c r="F3" s="203">
        <v>150</v>
      </c>
      <c r="G3" s="205"/>
      <c r="H3" s="203">
        <v>250</v>
      </c>
      <c r="I3" s="205"/>
      <c r="J3" s="203">
        <v>670</v>
      </c>
      <c r="K3" s="227"/>
    </row>
    <row r="4" spans="1:11" s="63" customFormat="1" ht="30" customHeight="1">
      <c r="A4" s="224" t="s">
        <v>157</v>
      </c>
      <c r="B4" s="204"/>
      <c r="C4" s="204"/>
      <c r="D4" s="105" t="s">
        <v>158</v>
      </c>
      <c r="E4" s="105" t="s">
        <v>159</v>
      </c>
      <c r="F4" s="105" t="s">
        <v>158</v>
      </c>
      <c r="G4" s="105" t="s">
        <v>159</v>
      </c>
      <c r="H4" s="105" t="s">
        <v>158</v>
      </c>
      <c r="I4" s="105" t="s">
        <v>159</v>
      </c>
      <c r="J4" s="105" t="s">
        <v>158</v>
      </c>
      <c r="K4" s="77" t="s">
        <v>159</v>
      </c>
    </row>
    <row r="5" spans="1:11" s="63" customFormat="1" ht="149.25" thickBot="1">
      <c r="A5" s="78" t="s">
        <v>160</v>
      </c>
      <c r="B5" s="79" t="s">
        <v>161</v>
      </c>
      <c r="C5" s="79" t="s">
        <v>162</v>
      </c>
      <c r="D5" s="80"/>
      <c r="E5" s="80"/>
      <c r="F5" s="80"/>
      <c r="G5" s="80"/>
      <c r="H5" s="80"/>
      <c r="I5" s="80"/>
      <c r="J5" s="80"/>
      <c r="K5" s="81"/>
    </row>
    <row r="6" spans="1:11" s="63" customFormat="1" ht="30" customHeight="1">
      <c r="A6" s="207" t="s">
        <v>163</v>
      </c>
      <c r="B6" s="210" t="s">
        <v>164</v>
      </c>
      <c r="C6" s="82" t="s">
        <v>96</v>
      </c>
      <c r="D6" s="70"/>
      <c r="E6" s="70"/>
      <c r="F6" s="70"/>
      <c r="G6" s="70"/>
      <c r="H6" s="70"/>
      <c r="I6" s="70"/>
      <c r="J6" s="70"/>
      <c r="K6" s="71"/>
    </row>
    <row r="7" spans="1:11" s="63" customFormat="1" ht="30" customHeight="1">
      <c r="A7" s="208"/>
      <c r="B7" s="211"/>
      <c r="C7" s="83" t="s">
        <v>90</v>
      </c>
      <c r="D7" s="74"/>
      <c r="E7" s="74"/>
      <c r="F7" s="75"/>
      <c r="G7" s="74"/>
      <c r="H7" s="74"/>
      <c r="I7" s="75"/>
      <c r="J7" s="74"/>
      <c r="K7" s="76"/>
    </row>
    <row r="8" spans="1:11" s="63" customFormat="1" ht="30" customHeight="1">
      <c r="A8" s="208"/>
      <c r="B8" s="212" t="s">
        <v>165</v>
      </c>
      <c r="C8" s="83" t="s">
        <v>96</v>
      </c>
      <c r="D8" s="74"/>
      <c r="E8" s="74">
        <v>550</v>
      </c>
      <c r="F8" s="75"/>
      <c r="G8" s="74"/>
      <c r="H8" s="74"/>
      <c r="I8" s="75"/>
      <c r="J8" s="74"/>
      <c r="K8" s="76"/>
    </row>
    <row r="9" spans="1:11" s="63" customFormat="1" ht="30" customHeight="1" thickBot="1">
      <c r="A9" s="209"/>
      <c r="B9" s="211"/>
      <c r="C9" s="83" t="s">
        <v>90</v>
      </c>
      <c r="D9" s="84"/>
      <c r="E9" s="84">
        <v>550</v>
      </c>
      <c r="F9" s="85"/>
      <c r="G9" s="84"/>
      <c r="H9" s="84"/>
      <c r="I9" s="85"/>
      <c r="J9" s="84"/>
      <c r="K9" s="86"/>
    </row>
    <row r="10" spans="1:11" s="63" customFormat="1" ht="30" customHeight="1">
      <c r="A10" s="207">
        <v>750</v>
      </c>
      <c r="B10" s="210" t="s">
        <v>164</v>
      </c>
      <c r="C10" s="87" t="s">
        <v>96</v>
      </c>
      <c r="D10" s="213" t="s">
        <v>217</v>
      </c>
      <c r="E10" s="214"/>
      <c r="F10" s="214"/>
      <c r="G10" s="214"/>
      <c r="H10" s="214"/>
      <c r="I10" s="214"/>
      <c r="J10" s="214"/>
      <c r="K10" s="215"/>
    </row>
    <row r="11" spans="1:11" s="63" customFormat="1" ht="30" customHeight="1">
      <c r="A11" s="208"/>
      <c r="B11" s="211"/>
      <c r="C11" s="88" t="s">
        <v>90</v>
      </c>
      <c r="D11" s="216"/>
      <c r="E11" s="217"/>
      <c r="F11" s="217"/>
      <c r="G11" s="217"/>
      <c r="H11" s="217"/>
      <c r="I11" s="217"/>
      <c r="J11" s="217"/>
      <c r="K11" s="218"/>
    </row>
    <row r="12" spans="1:11" s="63" customFormat="1" ht="30" customHeight="1">
      <c r="A12" s="208"/>
      <c r="B12" s="212" t="s">
        <v>165</v>
      </c>
      <c r="C12" s="88" t="s">
        <v>96</v>
      </c>
      <c r="D12" s="216"/>
      <c r="E12" s="217"/>
      <c r="F12" s="217"/>
      <c r="G12" s="217"/>
      <c r="H12" s="217"/>
      <c r="I12" s="217"/>
      <c r="J12" s="217"/>
      <c r="K12" s="218"/>
    </row>
    <row r="13" spans="1:11" s="63" customFormat="1" ht="30" customHeight="1" thickBot="1">
      <c r="A13" s="209"/>
      <c r="B13" s="211"/>
      <c r="C13" s="88" t="s">
        <v>90</v>
      </c>
      <c r="D13" s="216"/>
      <c r="E13" s="217"/>
      <c r="F13" s="217"/>
      <c r="G13" s="217"/>
      <c r="H13" s="217"/>
      <c r="I13" s="217"/>
      <c r="J13" s="217"/>
      <c r="K13" s="218"/>
    </row>
    <row r="14" spans="1:11" s="63" customFormat="1" ht="30" customHeight="1">
      <c r="A14" s="207">
        <v>1000</v>
      </c>
      <c r="B14" s="210" t="s">
        <v>164</v>
      </c>
      <c r="C14" s="87" t="s">
        <v>96</v>
      </c>
      <c r="D14" s="216"/>
      <c r="E14" s="217"/>
      <c r="F14" s="217"/>
      <c r="G14" s="217"/>
      <c r="H14" s="217"/>
      <c r="I14" s="217"/>
      <c r="J14" s="217"/>
      <c r="K14" s="218"/>
    </row>
    <row r="15" spans="1:11" s="63" customFormat="1" ht="30" customHeight="1">
      <c r="A15" s="208"/>
      <c r="B15" s="211"/>
      <c r="C15" s="88" t="s">
        <v>90</v>
      </c>
      <c r="D15" s="216"/>
      <c r="E15" s="217"/>
      <c r="F15" s="217"/>
      <c r="G15" s="217"/>
      <c r="H15" s="217"/>
      <c r="I15" s="217"/>
      <c r="J15" s="217"/>
      <c r="K15" s="218"/>
    </row>
    <row r="16" spans="1:11" s="63" customFormat="1" ht="30" customHeight="1">
      <c r="A16" s="208"/>
      <c r="B16" s="212" t="s">
        <v>165</v>
      </c>
      <c r="C16" s="88" t="s">
        <v>96</v>
      </c>
      <c r="D16" s="216"/>
      <c r="E16" s="217"/>
      <c r="F16" s="217"/>
      <c r="G16" s="217"/>
      <c r="H16" s="217"/>
      <c r="I16" s="217"/>
      <c r="J16" s="217"/>
      <c r="K16" s="218"/>
    </row>
    <row r="17" spans="1:11" s="63" customFormat="1" ht="30" customHeight="1" thickBot="1">
      <c r="A17" s="209"/>
      <c r="B17" s="211"/>
      <c r="C17" s="88" t="s">
        <v>90</v>
      </c>
      <c r="D17" s="216"/>
      <c r="E17" s="217"/>
      <c r="F17" s="217"/>
      <c r="G17" s="217"/>
      <c r="H17" s="217"/>
      <c r="I17" s="217"/>
      <c r="J17" s="217"/>
      <c r="K17" s="218"/>
    </row>
    <row r="18" spans="1:11" s="63" customFormat="1" ht="30" customHeight="1">
      <c r="A18" s="207">
        <v>1250</v>
      </c>
      <c r="B18" s="210" t="s">
        <v>164</v>
      </c>
      <c r="C18" s="87" t="s">
        <v>96</v>
      </c>
      <c r="D18" s="216"/>
      <c r="E18" s="217"/>
      <c r="F18" s="217"/>
      <c r="G18" s="217"/>
      <c r="H18" s="217"/>
      <c r="I18" s="217"/>
      <c r="J18" s="217"/>
      <c r="K18" s="218"/>
    </row>
    <row r="19" spans="1:11" s="63" customFormat="1" ht="30" customHeight="1">
      <c r="A19" s="208"/>
      <c r="B19" s="211"/>
      <c r="C19" s="88" t="s">
        <v>90</v>
      </c>
      <c r="D19" s="216"/>
      <c r="E19" s="217"/>
      <c r="F19" s="217"/>
      <c r="G19" s="217"/>
      <c r="H19" s="217"/>
      <c r="I19" s="217"/>
      <c r="J19" s="217"/>
      <c r="K19" s="218"/>
    </row>
    <row r="20" spans="1:11" s="63" customFormat="1" ht="30" customHeight="1">
      <c r="A20" s="208"/>
      <c r="B20" s="212" t="s">
        <v>165</v>
      </c>
      <c r="C20" s="88" t="s">
        <v>96</v>
      </c>
      <c r="D20" s="216"/>
      <c r="E20" s="217"/>
      <c r="F20" s="217"/>
      <c r="G20" s="217"/>
      <c r="H20" s="217"/>
      <c r="I20" s="217"/>
      <c r="J20" s="217"/>
      <c r="K20" s="218"/>
    </row>
    <row r="21" spans="1:11" s="63" customFormat="1" ht="30" customHeight="1" thickBot="1">
      <c r="A21" s="222"/>
      <c r="B21" s="223"/>
      <c r="C21" s="89" t="s">
        <v>90</v>
      </c>
      <c r="D21" s="219"/>
      <c r="E21" s="220"/>
      <c r="F21" s="220"/>
      <c r="G21" s="220"/>
      <c r="H21" s="220"/>
      <c r="I21" s="220"/>
      <c r="J21" s="220"/>
      <c r="K21" s="221"/>
    </row>
  </sheetData>
  <sheetProtection/>
  <mergeCells count="20">
    <mergeCell ref="A18:A21"/>
    <mergeCell ref="B18:B19"/>
    <mergeCell ref="B20:B21"/>
    <mergeCell ref="A4:C4"/>
    <mergeCell ref="A1:K1"/>
    <mergeCell ref="A3:C3"/>
    <mergeCell ref="D3:E3"/>
    <mergeCell ref="F3:G3"/>
    <mergeCell ref="H3:I3"/>
    <mergeCell ref="J3:K3"/>
    <mergeCell ref="A6:A9"/>
    <mergeCell ref="B6:B7"/>
    <mergeCell ref="B8:B9"/>
    <mergeCell ref="A10:A13"/>
    <mergeCell ref="B10:B11"/>
    <mergeCell ref="D10:K21"/>
    <mergeCell ref="B12:B13"/>
    <mergeCell ref="A14:A17"/>
    <mergeCell ref="B14:B15"/>
    <mergeCell ref="B16:B17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68"/>
  <sheetViews>
    <sheetView view="pageBreakPreview" zoomScale="90" zoomScaleSheetLayoutView="90" zoomScalePageLayoutView="0" workbookViewId="0" topLeftCell="A4">
      <selection activeCell="L5" sqref="L5:M26"/>
    </sheetView>
  </sheetViews>
  <sheetFormatPr defaultColWidth="9.140625" defaultRowHeight="15"/>
  <cols>
    <col min="2" max="2" width="26.140625" style="0" customWidth="1"/>
    <col min="5" max="5" width="16.00390625" style="0" bestFit="1" customWidth="1"/>
  </cols>
  <sheetData>
    <row r="1" spans="1:17" ht="53.25" customHeight="1">
      <c r="A1" s="158" t="s">
        <v>109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</row>
    <row r="3" spans="1:17" ht="15">
      <c r="A3" s="204" t="s">
        <v>47</v>
      </c>
      <c r="B3" s="233" t="s">
        <v>48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</row>
    <row r="4" spans="1:17" ht="41.25" customHeight="1">
      <c r="A4" s="204"/>
      <c r="B4" s="204"/>
      <c r="C4" s="229" t="s">
        <v>49</v>
      </c>
      <c r="D4" s="229"/>
      <c r="E4" s="230"/>
      <c r="F4" s="231" t="s">
        <v>50</v>
      </c>
      <c r="G4" s="231"/>
      <c r="H4" s="232"/>
      <c r="I4" s="231" t="s">
        <v>51</v>
      </c>
      <c r="J4" s="231"/>
      <c r="K4" s="232"/>
      <c r="L4" s="231" t="s">
        <v>52</v>
      </c>
      <c r="M4" s="231"/>
      <c r="N4" s="232"/>
      <c r="O4" s="231" t="s">
        <v>53</v>
      </c>
      <c r="P4" s="231"/>
      <c r="Q4" s="232"/>
    </row>
    <row r="5" spans="1:17" ht="33.75">
      <c r="A5" s="204"/>
      <c r="B5" s="204"/>
      <c r="C5" s="154">
        <v>2018</v>
      </c>
      <c r="D5" s="154">
        <v>2019</v>
      </c>
      <c r="E5" s="27" t="s">
        <v>3</v>
      </c>
      <c r="F5" s="154">
        <v>2018</v>
      </c>
      <c r="G5" s="154">
        <v>2019</v>
      </c>
      <c r="H5" s="27" t="s">
        <v>3</v>
      </c>
      <c r="I5" s="154">
        <v>2018</v>
      </c>
      <c r="J5" s="154">
        <v>2019</v>
      </c>
      <c r="K5" s="27" t="s">
        <v>3</v>
      </c>
      <c r="L5" s="154">
        <v>2018</v>
      </c>
      <c r="M5" s="154">
        <v>2019</v>
      </c>
      <c r="N5" s="27" t="s">
        <v>3</v>
      </c>
      <c r="O5" s="128">
        <v>2018</v>
      </c>
      <c r="P5" s="128">
        <v>2019</v>
      </c>
      <c r="Q5" s="27" t="s">
        <v>3</v>
      </c>
    </row>
    <row r="6" spans="1:17" ht="30">
      <c r="A6" s="28">
        <v>1</v>
      </c>
      <c r="B6" s="29" t="s">
        <v>54</v>
      </c>
      <c r="C6" s="155">
        <f>SUM(C7:C12)</f>
        <v>75</v>
      </c>
      <c r="D6" s="155">
        <f>SUM(D7:D12)</f>
        <v>35</v>
      </c>
      <c r="E6" s="90">
        <v>0.6956521739130435</v>
      </c>
      <c r="F6" s="155">
        <f>SUM(F7:F12)</f>
        <v>26</v>
      </c>
      <c r="G6" s="155">
        <f>SUM(G7:G12)</f>
        <v>23</v>
      </c>
      <c r="H6" s="90">
        <v>0.7142857142857143</v>
      </c>
      <c r="I6" s="155">
        <f>SUM(I7:I12)</f>
        <v>2</v>
      </c>
      <c r="J6" s="155">
        <f>SUM(J7:J12)</f>
        <v>3</v>
      </c>
      <c r="K6" s="140">
        <v>0</v>
      </c>
      <c r="L6" s="155">
        <f>SUM(L7:L12)</f>
        <v>12</v>
      </c>
      <c r="M6" s="155">
        <f>SUM(M7:M12)</f>
        <v>4</v>
      </c>
      <c r="N6" s="140">
        <v>0</v>
      </c>
      <c r="O6" s="104">
        <v>0</v>
      </c>
      <c r="P6" s="136">
        <v>0</v>
      </c>
      <c r="Q6" s="140">
        <v>0</v>
      </c>
    </row>
    <row r="7" spans="1:17" ht="45">
      <c r="A7" s="28" t="s">
        <v>55</v>
      </c>
      <c r="B7" s="29" t="s">
        <v>56</v>
      </c>
      <c r="C7" s="155">
        <v>0</v>
      </c>
      <c r="D7" s="155">
        <v>0</v>
      </c>
      <c r="E7" s="90">
        <v>0</v>
      </c>
      <c r="F7" s="155">
        <v>0</v>
      </c>
      <c r="G7" s="155">
        <v>0</v>
      </c>
      <c r="H7" s="90">
        <v>0</v>
      </c>
      <c r="I7" s="155">
        <v>0</v>
      </c>
      <c r="J7" s="155">
        <v>0</v>
      </c>
      <c r="K7" s="140">
        <v>0</v>
      </c>
      <c r="L7" s="155">
        <v>0</v>
      </c>
      <c r="M7" s="155">
        <v>0</v>
      </c>
      <c r="N7" s="140">
        <v>0</v>
      </c>
      <c r="O7" s="136">
        <v>0</v>
      </c>
      <c r="P7" s="136">
        <v>0</v>
      </c>
      <c r="Q7" s="140">
        <v>0</v>
      </c>
    </row>
    <row r="8" spans="1:17" ht="45">
      <c r="A8" s="28" t="s">
        <v>57</v>
      </c>
      <c r="B8" s="29" t="s">
        <v>58</v>
      </c>
      <c r="C8" s="155">
        <v>48</v>
      </c>
      <c r="D8" s="155">
        <v>15</v>
      </c>
      <c r="E8" s="90">
        <v>0.6956521739130435</v>
      </c>
      <c r="F8" s="155">
        <v>0</v>
      </c>
      <c r="G8" s="155">
        <v>0</v>
      </c>
      <c r="H8" s="90">
        <v>0</v>
      </c>
      <c r="I8" s="155">
        <v>2</v>
      </c>
      <c r="J8" s="155">
        <v>3</v>
      </c>
      <c r="K8" s="140">
        <v>0</v>
      </c>
      <c r="L8" s="155">
        <v>8</v>
      </c>
      <c r="M8" s="155">
        <v>0</v>
      </c>
      <c r="N8" s="140">
        <v>0</v>
      </c>
      <c r="O8" s="136">
        <v>0</v>
      </c>
      <c r="P8" s="136">
        <v>0</v>
      </c>
      <c r="Q8" s="140">
        <v>0</v>
      </c>
    </row>
    <row r="9" spans="1:17" ht="30">
      <c r="A9" s="28" t="s">
        <v>59</v>
      </c>
      <c r="B9" s="29" t="s">
        <v>60</v>
      </c>
      <c r="C9" s="155">
        <v>27</v>
      </c>
      <c r="D9" s="156">
        <v>20</v>
      </c>
      <c r="E9" s="90">
        <v>0</v>
      </c>
      <c r="F9" s="155">
        <v>26</v>
      </c>
      <c r="G9" s="156">
        <v>23</v>
      </c>
      <c r="H9" s="90">
        <v>0.7142857142857143</v>
      </c>
      <c r="I9" s="156">
        <v>0</v>
      </c>
      <c r="J9" s="156">
        <v>0</v>
      </c>
      <c r="K9" s="140">
        <v>0</v>
      </c>
      <c r="L9" s="155">
        <v>2</v>
      </c>
      <c r="M9" s="156">
        <v>3</v>
      </c>
      <c r="N9" s="140">
        <v>0</v>
      </c>
      <c r="O9" s="136">
        <v>0</v>
      </c>
      <c r="P9" s="136">
        <v>0</v>
      </c>
      <c r="Q9" s="140">
        <v>0</v>
      </c>
    </row>
    <row r="10" spans="1:17" ht="30">
      <c r="A10" s="28" t="s">
        <v>61</v>
      </c>
      <c r="B10" s="29" t="s">
        <v>60</v>
      </c>
      <c r="C10" s="155">
        <v>0</v>
      </c>
      <c r="D10" s="155">
        <v>0</v>
      </c>
      <c r="E10" s="90">
        <v>0</v>
      </c>
      <c r="F10" s="155">
        <v>0</v>
      </c>
      <c r="G10" s="155">
        <v>0</v>
      </c>
      <c r="H10" s="90">
        <v>0</v>
      </c>
      <c r="I10" s="155">
        <v>0</v>
      </c>
      <c r="J10" s="155">
        <v>0</v>
      </c>
      <c r="K10" s="140">
        <v>0</v>
      </c>
      <c r="L10" s="155">
        <v>2</v>
      </c>
      <c r="M10" s="156">
        <v>1</v>
      </c>
      <c r="N10" s="140">
        <v>0</v>
      </c>
      <c r="O10" s="136">
        <v>0</v>
      </c>
      <c r="P10" s="136">
        <v>0</v>
      </c>
      <c r="Q10" s="140">
        <v>0</v>
      </c>
    </row>
    <row r="11" spans="1:17" ht="45">
      <c r="A11" s="28" t="s">
        <v>62</v>
      </c>
      <c r="B11" s="29" t="s">
        <v>63</v>
      </c>
      <c r="C11" s="155">
        <v>0</v>
      </c>
      <c r="D11" s="155">
        <v>0</v>
      </c>
      <c r="E11" s="90">
        <v>0</v>
      </c>
      <c r="F11" s="155">
        <v>0</v>
      </c>
      <c r="G11" s="155">
        <v>0</v>
      </c>
      <c r="H11" s="90">
        <v>0</v>
      </c>
      <c r="I11" s="155">
        <v>0</v>
      </c>
      <c r="J11" s="155">
        <v>0</v>
      </c>
      <c r="K11" s="140">
        <v>0</v>
      </c>
      <c r="L11" s="155">
        <v>0</v>
      </c>
      <c r="M11" s="155">
        <v>0</v>
      </c>
      <c r="N11" s="140">
        <v>0</v>
      </c>
      <c r="O11" s="136">
        <v>0</v>
      </c>
      <c r="P11" s="136">
        <v>0</v>
      </c>
      <c r="Q11" s="140">
        <v>0</v>
      </c>
    </row>
    <row r="12" spans="1:17" ht="15">
      <c r="A12" s="28" t="s">
        <v>64</v>
      </c>
      <c r="B12" s="29" t="s">
        <v>65</v>
      </c>
      <c r="C12" s="155">
        <v>0</v>
      </c>
      <c r="D12" s="155">
        <v>0</v>
      </c>
      <c r="E12" s="90">
        <v>0</v>
      </c>
      <c r="F12" s="155">
        <v>0</v>
      </c>
      <c r="G12" s="155">
        <v>0</v>
      </c>
      <c r="H12" s="90">
        <v>0</v>
      </c>
      <c r="I12" s="155">
        <v>0</v>
      </c>
      <c r="J12" s="155">
        <v>0</v>
      </c>
      <c r="K12" s="140">
        <v>0</v>
      </c>
      <c r="L12" s="155">
        <v>0</v>
      </c>
      <c r="M12" s="155">
        <v>0</v>
      </c>
      <c r="N12" s="140">
        <v>0</v>
      </c>
      <c r="O12" s="136">
        <v>0</v>
      </c>
      <c r="P12" s="136">
        <v>0</v>
      </c>
      <c r="Q12" s="140">
        <v>0</v>
      </c>
    </row>
    <row r="13" spans="1:17" ht="17.25">
      <c r="A13" s="104">
        <v>2</v>
      </c>
      <c r="B13" s="29" t="s">
        <v>66</v>
      </c>
      <c r="C13" s="155">
        <f>SUM(C14:C21)-C15-C16</f>
        <v>0</v>
      </c>
      <c r="D13" s="155">
        <f>SUM(D14:D21)-D15-D16</f>
        <v>0</v>
      </c>
      <c r="E13" s="90">
        <v>0</v>
      </c>
      <c r="F13" s="155">
        <f>SUM(F14:F21)-F15-F16</f>
        <v>0</v>
      </c>
      <c r="G13" s="155">
        <f>SUM(G14:G21)-G15-G16</f>
        <v>0</v>
      </c>
      <c r="H13" s="90">
        <v>0</v>
      </c>
      <c r="I13" s="155">
        <f>SUM(I14:I21)-I15-I16</f>
        <v>0</v>
      </c>
      <c r="J13" s="155">
        <f>SUM(J14:J21)-J15-J16</f>
        <v>0</v>
      </c>
      <c r="K13" s="140">
        <v>0</v>
      </c>
      <c r="L13" s="155">
        <f>SUM(L14:L21)-L15-L16</f>
        <v>0</v>
      </c>
      <c r="M13" s="155">
        <f>SUM(M14:M21)-M15-M16</f>
        <v>0</v>
      </c>
      <c r="N13" s="140">
        <v>0</v>
      </c>
      <c r="O13" s="136">
        <v>0</v>
      </c>
      <c r="P13" s="136">
        <v>0</v>
      </c>
      <c r="Q13" s="140">
        <v>0</v>
      </c>
    </row>
    <row r="14" spans="1:17" ht="45">
      <c r="A14" s="28" t="s">
        <v>67</v>
      </c>
      <c r="B14" s="29" t="s">
        <v>56</v>
      </c>
      <c r="C14" s="155">
        <f>SUM(C15:C16)</f>
        <v>0</v>
      </c>
      <c r="D14" s="155">
        <f>SUM(D15:D16)</f>
        <v>0</v>
      </c>
      <c r="E14" s="90">
        <v>0</v>
      </c>
      <c r="F14" s="155">
        <v>0</v>
      </c>
      <c r="G14" s="155">
        <v>0</v>
      </c>
      <c r="H14" s="90">
        <v>0</v>
      </c>
      <c r="I14" s="155">
        <f>SUM(I15:I16)</f>
        <v>0</v>
      </c>
      <c r="J14" s="155">
        <f>SUM(J15:J16)</f>
        <v>0</v>
      </c>
      <c r="K14" s="140">
        <v>0</v>
      </c>
      <c r="L14" s="155">
        <f>SUM(L15:L16)</f>
        <v>0</v>
      </c>
      <c r="M14" s="155">
        <f>SUM(M15:M16)</f>
        <v>0</v>
      </c>
      <c r="N14" s="140">
        <v>0</v>
      </c>
      <c r="O14" s="136">
        <v>0</v>
      </c>
      <c r="P14" s="136">
        <v>0</v>
      </c>
      <c r="Q14" s="140">
        <v>0</v>
      </c>
    </row>
    <row r="15" spans="1:17" ht="31.5" customHeight="1">
      <c r="A15" s="28" t="s">
        <v>68</v>
      </c>
      <c r="B15" s="29" t="s">
        <v>69</v>
      </c>
      <c r="C15" s="155">
        <v>0</v>
      </c>
      <c r="D15" s="155">
        <v>0</v>
      </c>
      <c r="E15" s="90">
        <v>0</v>
      </c>
      <c r="F15" s="155">
        <v>0</v>
      </c>
      <c r="G15" s="155">
        <v>0</v>
      </c>
      <c r="H15" s="90">
        <v>0</v>
      </c>
      <c r="I15" s="155">
        <v>0</v>
      </c>
      <c r="J15" s="155">
        <v>0</v>
      </c>
      <c r="K15" s="140">
        <v>0</v>
      </c>
      <c r="L15" s="156">
        <v>0</v>
      </c>
      <c r="M15" s="156">
        <v>0</v>
      </c>
      <c r="N15" s="140">
        <v>0</v>
      </c>
      <c r="O15" s="136">
        <v>0</v>
      </c>
      <c r="P15" s="136">
        <v>0</v>
      </c>
      <c r="Q15" s="140">
        <v>0</v>
      </c>
    </row>
    <row r="16" spans="1:17" ht="32.25">
      <c r="A16" s="28" t="s">
        <v>70</v>
      </c>
      <c r="B16" s="29" t="s">
        <v>71</v>
      </c>
      <c r="C16" s="155">
        <v>0</v>
      </c>
      <c r="D16" s="155">
        <v>0</v>
      </c>
      <c r="E16" s="90">
        <v>0</v>
      </c>
      <c r="F16" s="155">
        <v>0</v>
      </c>
      <c r="G16" s="155">
        <v>0</v>
      </c>
      <c r="H16" s="90">
        <v>0</v>
      </c>
      <c r="I16" s="155">
        <v>0</v>
      </c>
      <c r="J16" s="155">
        <v>0</v>
      </c>
      <c r="K16" s="140">
        <v>0</v>
      </c>
      <c r="L16" s="156">
        <v>0</v>
      </c>
      <c r="M16" s="156">
        <v>0</v>
      </c>
      <c r="N16" s="140">
        <v>0</v>
      </c>
      <c r="O16" s="136">
        <v>0</v>
      </c>
      <c r="P16" s="136">
        <v>0</v>
      </c>
      <c r="Q16" s="140">
        <v>0</v>
      </c>
    </row>
    <row r="17" spans="1:17" ht="45">
      <c r="A17" s="28" t="s">
        <v>72</v>
      </c>
      <c r="B17" s="29" t="s">
        <v>58</v>
      </c>
      <c r="C17" s="155">
        <v>0</v>
      </c>
      <c r="D17" s="155">
        <v>0</v>
      </c>
      <c r="E17" s="90">
        <v>0</v>
      </c>
      <c r="F17" s="155">
        <v>0</v>
      </c>
      <c r="G17" s="155">
        <v>0</v>
      </c>
      <c r="H17" s="90">
        <v>0</v>
      </c>
      <c r="I17" s="155">
        <v>0</v>
      </c>
      <c r="J17" s="155">
        <v>0</v>
      </c>
      <c r="K17" s="140">
        <v>0</v>
      </c>
      <c r="L17" s="155">
        <v>0</v>
      </c>
      <c r="M17" s="155">
        <v>0</v>
      </c>
      <c r="N17" s="140">
        <v>0</v>
      </c>
      <c r="O17" s="136">
        <v>0</v>
      </c>
      <c r="P17" s="136">
        <v>0</v>
      </c>
      <c r="Q17" s="140">
        <v>0</v>
      </c>
    </row>
    <row r="18" spans="1:17" ht="30">
      <c r="A18" s="28" t="s">
        <v>73</v>
      </c>
      <c r="B18" s="29" t="s">
        <v>60</v>
      </c>
      <c r="C18" s="155">
        <v>0</v>
      </c>
      <c r="D18" s="155">
        <v>0</v>
      </c>
      <c r="E18" s="90">
        <v>0</v>
      </c>
      <c r="F18" s="155">
        <v>0</v>
      </c>
      <c r="G18" s="155">
        <v>0</v>
      </c>
      <c r="H18" s="90">
        <v>0</v>
      </c>
      <c r="I18" s="155">
        <v>0</v>
      </c>
      <c r="J18" s="155">
        <v>0</v>
      </c>
      <c r="K18" s="140">
        <v>0</v>
      </c>
      <c r="L18" s="155">
        <v>0</v>
      </c>
      <c r="M18" s="155">
        <v>0</v>
      </c>
      <c r="N18" s="140">
        <v>0</v>
      </c>
      <c r="O18" s="136">
        <v>0</v>
      </c>
      <c r="P18" s="136">
        <v>0</v>
      </c>
      <c r="Q18" s="140">
        <v>0</v>
      </c>
    </row>
    <row r="19" spans="1:17" ht="15">
      <c r="A19" s="28" t="s">
        <v>74</v>
      </c>
      <c r="B19" s="29" t="s">
        <v>75</v>
      </c>
      <c r="C19" s="155">
        <v>0</v>
      </c>
      <c r="D19" s="155">
        <v>0</v>
      </c>
      <c r="E19" s="90">
        <v>0</v>
      </c>
      <c r="F19" s="155">
        <v>0</v>
      </c>
      <c r="G19" s="155">
        <v>0</v>
      </c>
      <c r="H19" s="90">
        <v>0</v>
      </c>
      <c r="I19" s="155">
        <v>0</v>
      </c>
      <c r="J19" s="155">
        <v>0</v>
      </c>
      <c r="K19" s="140">
        <v>0</v>
      </c>
      <c r="L19" s="155">
        <v>0</v>
      </c>
      <c r="M19" s="155">
        <v>0</v>
      </c>
      <c r="N19" s="140">
        <v>0</v>
      </c>
      <c r="O19" s="136">
        <v>0</v>
      </c>
      <c r="P19" s="136">
        <v>0</v>
      </c>
      <c r="Q19" s="140">
        <v>0</v>
      </c>
    </row>
    <row r="20" spans="1:17" ht="42.75" customHeight="1">
      <c r="A20" s="28" t="s">
        <v>76</v>
      </c>
      <c r="B20" s="29" t="s">
        <v>77</v>
      </c>
      <c r="C20" s="155">
        <v>0</v>
      </c>
      <c r="D20" s="155">
        <v>0</v>
      </c>
      <c r="E20" s="90">
        <v>0</v>
      </c>
      <c r="F20" s="155">
        <v>0</v>
      </c>
      <c r="G20" s="155">
        <v>0</v>
      </c>
      <c r="H20" s="90">
        <v>0</v>
      </c>
      <c r="I20" s="155">
        <v>0</v>
      </c>
      <c r="J20" s="155">
        <v>0</v>
      </c>
      <c r="K20" s="140">
        <v>0</v>
      </c>
      <c r="L20" s="155">
        <v>0</v>
      </c>
      <c r="M20" s="155">
        <v>0</v>
      </c>
      <c r="N20" s="140">
        <v>0</v>
      </c>
      <c r="O20" s="136">
        <v>0</v>
      </c>
      <c r="P20" s="136">
        <v>0</v>
      </c>
      <c r="Q20" s="140">
        <v>0</v>
      </c>
    </row>
    <row r="21" spans="1:17" ht="15">
      <c r="A21" s="28" t="s">
        <v>78</v>
      </c>
      <c r="B21" s="29" t="s">
        <v>65</v>
      </c>
      <c r="C21" s="155">
        <v>0</v>
      </c>
      <c r="D21" s="155">
        <v>0</v>
      </c>
      <c r="E21" s="90">
        <v>0</v>
      </c>
      <c r="F21" s="155">
        <v>0</v>
      </c>
      <c r="G21" s="155">
        <v>0</v>
      </c>
      <c r="H21" s="90">
        <v>0</v>
      </c>
      <c r="I21" s="155">
        <v>0</v>
      </c>
      <c r="J21" s="155">
        <v>0</v>
      </c>
      <c r="K21" s="140">
        <v>0</v>
      </c>
      <c r="L21" s="155">
        <v>0</v>
      </c>
      <c r="M21" s="155">
        <v>0</v>
      </c>
      <c r="N21" s="140">
        <v>0</v>
      </c>
      <c r="O21" s="136">
        <v>0</v>
      </c>
      <c r="P21" s="136">
        <v>0</v>
      </c>
      <c r="Q21" s="140">
        <v>0</v>
      </c>
    </row>
    <row r="22" spans="1:17" ht="15">
      <c r="A22" s="28" t="s">
        <v>79</v>
      </c>
      <c r="B22" s="29" t="s">
        <v>80</v>
      </c>
      <c r="C22" s="155">
        <f>SUM(C23:C26)</f>
        <v>48</v>
      </c>
      <c r="D22" s="155">
        <f>SUM(D23:D26)</f>
        <v>15</v>
      </c>
      <c r="E22" s="90">
        <v>0</v>
      </c>
      <c r="F22" s="155">
        <f>SUM(F23:F26)</f>
        <v>7</v>
      </c>
      <c r="G22" s="155">
        <f>SUM(G23:G26)</f>
        <v>2</v>
      </c>
      <c r="H22" s="90">
        <v>0</v>
      </c>
      <c r="I22" s="155">
        <f>SUM(I23:I26)</f>
        <v>2</v>
      </c>
      <c r="J22" s="155">
        <f>SUM(J23:J26)</f>
        <v>0</v>
      </c>
      <c r="K22" s="140">
        <v>0</v>
      </c>
      <c r="L22" s="155">
        <f>SUM(L23:L26)</f>
        <v>12</v>
      </c>
      <c r="M22" s="155">
        <f>SUM(M23:M26)</f>
        <v>5</v>
      </c>
      <c r="N22" s="140">
        <v>0</v>
      </c>
      <c r="O22" s="136">
        <v>0</v>
      </c>
      <c r="P22" s="136">
        <v>0</v>
      </c>
      <c r="Q22" s="140">
        <v>0</v>
      </c>
    </row>
    <row r="23" spans="1:17" ht="30">
      <c r="A23" s="28" t="s">
        <v>81</v>
      </c>
      <c r="B23" s="29" t="s">
        <v>82</v>
      </c>
      <c r="C23" s="155">
        <v>48</v>
      </c>
      <c r="D23" s="155">
        <v>15</v>
      </c>
      <c r="E23" s="90">
        <v>0</v>
      </c>
      <c r="F23" s="155">
        <v>2</v>
      </c>
      <c r="G23" s="155">
        <v>0</v>
      </c>
      <c r="H23" s="90">
        <v>0</v>
      </c>
      <c r="I23" s="155">
        <v>2</v>
      </c>
      <c r="J23" s="155">
        <v>0</v>
      </c>
      <c r="K23" s="140">
        <v>0</v>
      </c>
      <c r="L23" s="155">
        <v>5</v>
      </c>
      <c r="M23" s="155">
        <v>0</v>
      </c>
      <c r="N23" s="140">
        <v>0</v>
      </c>
      <c r="O23" s="136">
        <v>0</v>
      </c>
      <c r="P23" s="136">
        <v>0</v>
      </c>
      <c r="Q23" s="140">
        <v>0</v>
      </c>
    </row>
    <row r="24" spans="1:17" ht="60">
      <c r="A24" s="28" t="s">
        <v>83</v>
      </c>
      <c r="B24" s="29" t="s">
        <v>84</v>
      </c>
      <c r="C24" s="155">
        <v>0</v>
      </c>
      <c r="D24" s="155">
        <v>0</v>
      </c>
      <c r="E24" s="90">
        <v>0</v>
      </c>
      <c r="F24" s="155">
        <v>5</v>
      </c>
      <c r="G24" s="156">
        <v>2</v>
      </c>
      <c r="H24" s="90">
        <v>0</v>
      </c>
      <c r="I24" s="155">
        <v>0</v>
      </c>
      <c r="J24" s="155">
        <v>0</v>
      </c>
      <c r="K24" s="140">
        <v>0</v>
      </c>
      <c r="L24" s="155">
        <v>0</v>
      </c>
      <c r="M24" s="155">
        <v>0</v>
      </c>
      <c r="N24" s="140">
        <v>0</v>
      </c>
      <c r="O24" s="136">
        <v>0</v>
      </c>
      <c r="P24" s="136">
        <v>0</v>
      </c>
      <c r="Q24" s="140">
        <v>0</v>
      </c>
    </row>
    <row r="25" spans="1:17" ht="45">
      <c r="A25" s="28" t="s">
        <v>85</v>
      </c>
      <c r="B25" s="29" t="s">
        <v>86</v>
      </c>
      <c r="C25" s="155">
        <v>0</v>
      </c>
      <c r="D25" s="155">
        <v>0</v>
      </c>
      <c r="E25" s="90">
        <v>0</v>
      </c>
      <c r="F25" s="155">
        <v>0</v>
      </c>
      <c r="G25" s="155">
        <v>0</v>
      </c>
      <c r="H25" s="90">
        <v>0</v>
      </c>
      <c r="I25" s="155">
        <v>0</v>
      </c>
      <c r="J25" s="155">
        <v>0</v>
      </c>
      <c r="K25" s="140">
        <v>0</v>
      </c>
      <c r="L25" s="155">
        <v>7</v>
      </c>
      <c r="M25" s="156">
        <v>5</v>
      </c>
      <c r="N25" s="140">
        <v>0</v>
      </c>
      <c r="O25" s="136">
        <v>0</v>
      </c>
      <c r="P25" s="136">
        <v>0</v>
      </c>
      <c r="Q25" s="140">
        <v>0</v>
      </c>
    </row>
    <row r="26" spans="1:17" ht="15">
      <c r="A26" s="28" t="s">
        <v>87</v>
      </c>
      <c r="B26" s="29" t="s">
        <v>65</v>
      </c>
      <c r="C26" s="155">
        <v>0</v>
      </c>
      <c r="D26" s="155">
        <v>0</v>
      </c>
      <c r="E26" s="90">
        <v>0</v>
      </c>
      <c r="F26" s="104">
        <v>0</v>
      </c>
      <c r="G26" s="136">
        <v>0</v>
      </c>
      <c r="H26" s="90">
        <v>0</v>
      </c>
      <c r="I26" s="155">
        <v>0</v>
      </c>
      <c r="J26" s="155">
        <v>0</v>
      </c>
      <c r="K26" s="140">
        <v>0</v>
      </c>
      <c r="L26" s="155">
        <v>0</v>
      </c>
      <c r="M26" s="155">
        <v>0</v>
      </c>
      <c r="N26" s="140">
        <v>0</v>
      </c>
      <c r="O26" s="136">
        <v>0</v>
      </c>
      <c r="P26" s="136">
        <v>0</v>
      </c>
      <c r="Q26" s="140">
        <v>0</v>
      </c>
    </row>
    <row r="27" ht="15">
      <c r="B27" s="32"/>
    </row>
    <row r="28" ht="15">
      <c r="B28" s="32"/>
    </row>
    <row r="29" ht="15">
      <c r="B29" s="32"/>
    </row>
    <row r="30" ht="15">
      <c r="B30" s="32"/>
    </row>
    <row r="31" ht="15">
      <c r="B31" s="32"/>
    </row>
    <row r="32" ht="15">
      <c r="B32" s="32"/>
    </row>
    <row r="33" ht="15">
      <c r="B33" s="32"/>
    </row>
    <row r="34" ht="15">
      <c r="B34" s="32"/>
    </row>
    <row r="35" ht="15">
      <c r="B35" s="32"/>
    </row>
    <row r="36" ht="15">
      <c r="B36" s="32"/>
    </row>
    <row r="37" ht="15">
      <c r="B37" s="32"/>
    </row>
    <row r="38" ht="15">
      <c r="B38" s="32"/>
    </row>
    <row r="39" ht="15">
      <c r="B39" s="32"/>
    </row>
    <row r="40" ht="15">
      <c r="B40" s="32"/>
    </row>
    <row r="41" ht="15">
      <c r="B41" s="32"/>
    </row>
    <row r="42" ht="15">
      <c r="B42" s="32"/>
    </row>
    <row r="43" ht="15">
      <c r="B43" s="32"/>
    </row>
    <row r="44" ht="15">
      <c r="B44" s="32"/>
    </row>
    <row r="45" ht="15">
      <c r="B45" s="32"/>
    </row>
    <row r="46" ht="15">
      <c r="B46" s="32"/>
    </row>
    <row r="47" ht="15">
      <c r="B47" s="32"/>
    </row>
    <row r="48" ht="15">
      <c r="B48" s="32"/>
    </row>
    <row r="49" ht="15">
      <c r="B49" s="32"/>
    </row>
    <row r="50" ht="15">
      <c r="B50" s="32"/>
    </row>
    <row r="51" ht="15">
      <c r="B51" s="32"/>
    </row>
    <row r="52" ht="15">
      <c r="B52" s="32"/>
    </row>
    <row r="53" ht="15">
      <c r="B53" s="32"/>
    </row>
    <row r="54" ht="15">
      <c r="B54" s="32"/>
    </row>
    <row r="55" ht="15">
      <c r="B55" s="32"/>
    </row>
    <row r="56" ht="15">
      <c r="B56" s="32"/>
    </row>
    <row r="57" ht="15">
      <c r="B57" s="32"/>
    </row>
    <row r="58" ht="15">
      <c r="B58" s="32"/>
    </row>
    <row r="59" ht="15">
      <c r="B59" s="32"/>
    </row>
    <row r="60" ht="15">
      <c r="B60" s="32"/>
    </row>
    <row r="61" ht="15">
      <c r="B61" s="32"/>
    </row>
    <row r="62" ht="15">
      <c r="B62" s="32"/>
    </row>
    <row r="63" ht="15">
      <c r="B63" s="32"/>
    </row>
    <row r="64" ht="15">
      <c r="B64" s="32"/>
    </row>
    <row r="65" ht="15">
      <c r="B65" s="32"/>
    </row>
    <row r="66" ht="15">
      <c r="B66" s="32"/>
    </row>
    <row r="67" ht="15">
      <c r="B67" s="32"/>
    </row>
    <row r="68" ht="15">
      <c r="B68" s="32"/>
    </row>
  </sheetData>
  <sheetProtection/>
  <mergeCells count="9">
    <mergeCell ref="A1:Q1"/>
    <mergeCell ref="C3:Q3"/>
    <mergeCell ref="C4:E4"/>
    <mergeCell ref="F4:H4"/>
    <mergeCell ref="I4:K4"/>
    <mergeCell ref="L4:N4"/>
    <mergeCell ref="O4:Q4"/>
    <mergeCell ref="A3:A5"/>
    <mergeCell ref="B3:B5"/>
  </mergeCells>
  <printOptions/>
  <pageMargins left="0.7" right="0.7" top="0.75" bottom="0.75" header="0.3" footer="0.3"/>
  <pageSetup fitToHeight="0" fitToWidth="1" horizontalDpi="600" verticalDpi="600" orientation="portrait" paperSize="9" scale="4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5"/>
  <sheetViews>
    <sheetView view="pageBreakPreview" zoomScale="90" zoomScaleSheetLayoutView="90" zoomScalePageLayoutView="0" workbookViewId="0" topLeftCell="C1">
      <selection activeCell="C1" sqref="A1:IV16384"/>
    </sheetView>
  </sheetViews>
  <sheetFormatPr defaultColWidth="9.140625" defaultRowHeight="15"/>
  <cols>
    <col min="1" max="1" width="4.28125" style="0" customWidth="1"/>
    <col min="2" max="2" width="19.140625" style="0" customWidth="1"/>
    <col min="3" max="3" width="25.00390625" style="0" customWidth="1"/>
    <col min="4" max="4" width="28.8515625" style="0" customWidth="1"/>
    <col min="5" max="5" width="16.57421875" style="0" customWidth="1"/>
    <col min="6" max="6" width="11.421875" style="0" customWidth="1"/>
    <col min="7" max="7" width="60.00390625" style="0" customWidth="1"/>
    <col min="8" max="8" width="14.57421875" style="0" customWidth="1"/>
    <col min="11" max="11" width="20.421875" style="0" customWidth="1"/>
  </cols>
  <sheetData>
    <row r="1" spans="1:11" ht="15">
      <c r="A1" s="228" t="s">
        <v>186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</row>
    <row r="3" spans="1:14" ht="135">
      <c r="A3" s="154" t="s">
        <v>0</v>
      </c>
      <c r="B3" s="154" t="s">
        <v>187</v>
      </c>
      <c r="C3" s="154" t="s">
        <v>188</v>
      </c>
      <c r="D3" s="154" t="s">
        <v>189</v>
      </c>
      <c r="E3" s="154" t="s">
        <v>190</v>
      </c>
      <c r="F3" s="154" t="s">
        <v>191</v>
      </c>
      <c r="G3" s="154" t="s">
        <v>192</v>
      </c>
      <c r="H3" s="154" t="s">
        <v>193</v>
      </c>
      <c r="I3" s="154" t="s">
        <v>194</v>
      </c>
      <c r="J3" s="154" t="s">
        <v>195</v>
      </c>
      <c r="K3" s="154" t="s">
        <v>196</v>
      </c>
      <c r="L3" s="32"/>
      <c r="M3" s="32"/>
      <c r="N3" s="32"/>
    </row>
    <row r="4" spans="1:11" s="99" customFormat="1" ht="15">
      <c r="A4" s="39">
        <v>1</v>
      </c>
      <c r="B4" s="39">
        <v>2</v>
      </c>
      <c r="C4" s="39">
        <v>3</v>
      </c>
      <c r="D4" s="39">
        <v>4</v>
      </c>
      <c r="E4" s="39">
        <v>5</v>
      </c>
      <c r="F4" s="39">
        <v>6</v>
      </c>
      <c r="G4" s="39">
        <v>7</v>
      </c>
      <c r="H4" s="39">
        <v>8</v>
      </c>
      <c r="I4" s="39">
        <v>9</v>
      </c>
      <c r="J4" s="39">
        <v>10</v>
      </c>
      <c r="K4" s="39">
        <v>11</v>
      </c>
    </row>
    <row r="5" spans="1:11" ht="60">
      <c r="A5" s="152">
        <v>9</v>
      </c>
      <c r="B5" s="152" t="s">
        <v>198</v>
      </c>
      <c r="C5" s="152" t="s">
        <v>197</v>
      </c>
      <c r="D5" s="154" t="s">
        <v>199</v>
      </c>
      <c r="E5" s="152" t="s">
        <v>200</v>
      </c>
      <c r="F5" s="28" t="s">
        <v>202</v>
      </c>
      <c r="G5" s="154" t="s">
        <v>201</v>
      </c>
      <c r="H5" s="152">
        <f>'[1]4.1'!F6</f>
        <v>35</v>
      </c>
      <c r="I5" s="152">
        <v>10</v>
      </c>
      <c r="J5" s="152">
        <v>5</v>
      </c>
      <c r="K5" s="152"/>
    </row>
  </sheetData>
  <sheetProtection/>
  <mergeCells count="1">
    <mergeCell ref="A1:K1"/>
  </mergeCells>
  <printOptions/>
  <pageMargins left="0.7" right="0.7" top="0.75" bottom="0.75" header="0.3" footer="0.3"/>
  <pageSetup fitToHeight="0" fitToWidth="1" horizontalDpi="600" verticalDpi="600" orientation="landscape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D9"/>
  <sheetViews>
    <sheetView view="pageBreakPreview" zoomScale="120" zoomScaleSheetLayoutView="120" zoomScalePageLayoutView="0" workbookViewId="0" topLeftCell="A1">
      <selection activeCell="C12" sqref="C12"/>
    </sheetView>
  </sheetViews>
  <sheetFormatPr defaultColWidth="9.140625" defaultRowHeight="15"/>
  <cols>
    <col min="1" max="1" width="18.7109375" style="0" customWidth="1"/>
    <col min="2" max="2" width="52.421875" style="0" customWidth="1"/>
    <col min="3" max="3" width="12.140625" style="0" customWidth="1"/>
    <col min="4" max="4" width="19.8515625" style="0" customWidth="1"/>
  </cols>
  <sheetData>
    <row r="1" spans="1:4" ht="15">
      <c r="A1" s="228" t="s">
        <v>203</v>
      </c>
      <c r="B1" s="228"/>
      <c r="C1" s="228"/>
      <c r="D1" s="228"/>
    </row>
    <row r="2" spans="1:4" ht="15">
      <c r="A2" s="153"/>
      <c r="B2" s="153"/>
      <c r="C2" s="153"/>
      <c r="D2" s="153"/>
    </row>
    <row r="3" spans="1:4" ht="15">
      <c r="A3" s="152" t="s">
        <v>0</v>
      </c>
      <c r="B3" s="152" t="s">
        <v>204</v>
      </c>
      <c r="C3" s="152"/>
      <c r="D3" s="152"/>
    </row>
    <row r="4" spans="1:4" ht="75">
      <c r="A4" s="152">
        <v>1</v>
      </c>
      <c r="B4" s="102" t="s">
        <v>216</v>
      </c>
      <c r="C4" s="154" t="s">
        <v>205</v>
      </c>
      <c r="D4" s="154" t="s">
        <v>200</v>
      </c>
    </row>
    <row r="5" spans="1:4" ht="30">
      <c r="A5" s="152">
        <v>2</v>
      </c>
      <c r="B5" s="102" t="s">
        <v>206</v>
      </c>
      <c r="C5" s="154" t="s">
        <v>207</v>
      </c>
      <c r="D5" s="152">
        <f>SUM(D6:D7)</f>
        <v>23</v>
      </c>
    </row>
    <row r="6" spans="1:4" ht="30">
      <c r="A6" s="28" t="s">
        <v>67</v>
      </c>
      <c r="B6" s="102" t="s">
        <v>208</v>
      </c>
      <c r="C6" s="154" t="s">
        <v>207</v>
      </c>
      <c r="D6" s="152">
        <f>'[1]4.1'!K6</f>
        <v>23</v>
      </c>
    </row>
    <row r="7" spans="1:4" ht="45">
      <c r="A7" s="28" t="s">
        <v>72</v>
      </c>
      <c r="B7" s="102" t="s">
        <v>209</v>
      </c>
      <c r="C7" s="154" t="s">
        <v>207</v>
      </c>
      <c r="D7" s="152">
        <v>0</v>
      </c>
    </row>
    <row r="8" spans="1:4" ht="45">
      <c r="A8" s="152">
        <v>3</v>
      </c>
      <c r="B8" s="102" t="s">
        <v>210</v>
      </c>
      <c r="C8" s="154" t="s">
        <v>211</v>
      </c>
      <c r="D8" s="152" t="s">
        <v>212</v>
      </c>
    </row>
    <row r="9" spans="1:4" ht="45">
      <c r="A9" s="152">
        <v>4</v>
      </c>
      <c r="B9" s="102" t="s">
        <v>213</v>
      </c>
      <c r="C9" s="154" t="s">
        <v>211</v>
      </c>
      <c r="D9" s="152" t="s">
        <v>212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6"/>
  <sheetViews>
    <sheetView zoomScalePageLayoutView="0" workbookViewId="0" topLeftCell="A1">
      <selection activeCell="O39" sqref="O39"/>
    </sheetView>
  </sheetViews>
  <sheetFormatPr defaultColWidth="9.140625" defaultRowHeight="15"/>
  <sheetData>
    <row r="1" spans="1:27" ht="31.5" customHeight="1">
      <c r="A1" s="234" t="s">
        <v>247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</row>
    <row r="3" ht="15">
      <c r="A3" s="235" t="s">
        <v>248</v>
      </c>
    </row>
    <row r="4" ht="15">
      <c r="A4" s="235" t="s">
        <v>249</v>
      </c>
    </row>
    <row r="5" ht="15">
      <c r="A5" s="235" t="s">
        <v>250</v>
      </c>
    </row>
    <row r="6" ht="15">
      <c r="A6" s="103"/>
    </row>
  </sheetData>
  <sheetProtection/>
  <mergeCells count="1">
    <mergeCell ref="A1:AA1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A6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5"/>
  <sheetData>
    <row r="1" ht="15">
      <c r="A1" t="s">
        <v>214</v>
      </c>
    </row>
    <row r="3" ht="15">
      <c r="A3" s="103" t="s">
        <v>251</v>
      </c>
    </row>
    <row r="4" ht="15">
      <c r="A4" s="103" t="s">
        <v>252</v>
      </c>
    </row>
    <row r="5" ht="15">
      <c r="A5" s="103" t="s">
        <v>253</v>
      </c>
    </row>
    <row r="6" ht="15">
      <c r="A6" s="103" t="s">
        <v>215</v>
      </c>
    </row>
  </sheetData>
  <sheetProtection/>
  <printOptions/>
  <pageMargins left="0.7" right="0.7" top="0.75" bottom="0.75" header="0.3" footer="0.3"/>
  <pageSetup horizontalDpi="600" verticalDpi="600" orientation="portrait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D12"/>
  <sheetViews>
    <sheetView view="pageBreakPreview" zoomScale="180" zoomScaleSheetLayoutView="180" zoomScalePageLayoutView="0" workbookViewId="0" topLeftCell="A1">
      <selection activeCell="B10" sqref="B10"/>
    </sheetView>
  </sheetViews>
  <sheetFormatPr defaultColWidth="9.140625" defaultRowHeight="15"/>
  <cols>
    <col min="1" max="1" width="53.421875" style="0" customWidth="1"/>
    <col min="2" max="2" width="9.140625" style="0" customWidth="1"/>
    <col min="4" max="4" width="11.28125" style="0" customWidth="1"/>
    <col min="19" max="19" width="29.8515625" style="0" customWidth="1"/>
  </cols>
  <sheetData>
    <row r="1" spans="1:4" ht="63" customHeight="1">
      <c r="A1" s="157" t="s">
        <v>132</v>
      </c>
      <c r="B1" s="157"/>
      <c r="C1" s="157"/>
      <c r="D1" s="157"/>
    </row>
    <row r="3" spans="1:4" ht="15">
      <c r="A3" s="30"/>
      <c r="B3" s="30">
        <v>2019</v>
      </c>
      <c r="C3" s="30">
        <v>2018</v>
      </c>
      <c r="D3" s="30" t="s">
        <v>179</v>
      </c>
    </row>
    <row r="4" spans="1:4" ht="15">
      <c r="A4" s="30" t="s">
        <v>181</v>
      </c>
      <c r="B4" s="100">
        <v>2451</v>
      </c>
      <c r="C4" s="100">
        <v>2451</v>
      </c>
      <c r="D4" s="100">
        <v>0</v>
      </c>
    </row>
    <row r="5" spans="1:4" ht="15">
      <c r="A5" s="30" t="s">
        <v>182</v>
      </c>
      <c r="B5" s="100">
        <v>2307</v>
      </c>
      <c r="C5" s="100">
        <v>2307</v>
      </c>
      <c r="D5" s="100">
        <v>0</v>
      </c>
    </row>
    <row r="6" spans="1:4" ht="15">
      <c r="A6" s="30" t="s">
        <v>183</v>
      </c>
      <c r="B6" s="100">
        <v>108</v>
      </c>
      <c r="C6" s="100">
        <v>108</v>
      </c>
      <c r="D6" s="100">
        <v>0</v>
      </c>
    </row>
    <row r="7" spans="1:4" ht="15">
      <c r="A7" s="30" t="s">
        <v>184</v>
      </c>
      <c r="B7" s="100">
        <v>36</v>
      </c>
      <c r="C7" s="100">
        <v>36</v>
      </c>
      <c r="D7" s="100">
        <v>0</v>
      </c>
    </row>
    <row r="8" spans="1:4" ht="15">
      <c r="A8" s="30" t="s">
        <v>185</v>
      </c>
      <c r="B8" s="100">
        <v>0</v>
      </c>
      <c r="C8" s="100">
        <v>0</v>
      </c>
      <c r="D8" s="100">
        <v>0</v>
      </c>
    </row>
    <row r="10" ht="15">
      <c r="B10" s="139"/>
    </row>
    <row r="11" ht="15">
      <c r="B11" s="139"/>
    </row>
    <row r="12" spans="2:3" ht="15">
      <c r="B12" s="139"/>
      <c r="C12" s="139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6"/>
  <sheetViews>
    <sheetView zoomScalePageLayoutView="0" workbookViewId="0" topLeftCell="A1">
      <selection activeCell="L16" sqref="L16"/>
    </sheetView>
  </sheetViews>
  <sheetFormatPr defaultColWidth="9.140625" defaultRowHeight="15"/>
  <sheetData>
    <row r="1" spans="1:27" ht="31.5" customHeight="1">
      <c r="A1" s="234" t="s">
        <v>254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</row>
    <row r="3" spans="1:27" ht="31.5" customHeight="1">
      <c r="A3" s="234" t="s">
        <v>255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</row>
    <row r="4" ht="15">
      <c r="A4" s="235"/>
    </row>
    <row r="5" ht="15">
      <c r="A5" s="235"/>
    </row>
    <row r="6" ht="15">
      <c r="A6" s="103"/>
    </row>
  </sheetData>
  <sheetProtection/>
  <mergeCells count="2">
    <mergeCell ref="A1:AA1"/>
    <mergeCell ref="A3:AA3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1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4.140625" style="0" customWidth="1"/>
    <col min="2" max="2" width="32.8515625" style="0" customWidth="1"/>
    <col min="3" max="3" width="17.57421875" style="0" customWidth="1"/>
    <col min="4" max="4" width="15.421875" style="0" customWidth="1"/>
    <col min="5" max="5" width="14.00390625" style="0" customWidth="1"/>
  </cols>
  <sheetData>
    <row r="1" spans="1:27" ht="31.5" customHeight="1">
      <c r="A1" s="234" t="s">
        <v>256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32"/>
      <c r="Y1" s="32"/>
      <c r="Z1" s="32"/>
      <c r="AA1" s="32"/>
    </row>
    <row r="3" ht="15">
      <c r="A3" s="235" t="s">
        <v>257</v>
      </c>
    </row>
    <row r="4" ht="15">
      <c r="A4" s="235" t="s">
        <v>258</v>
      </c>
    </row>
    <row r="5" ht="15">
      <c r="A5" s="235"/>
    </row>
    <row r="6" spans="1:5" ht="15">
      <c r="A6" s="236" t="s">
        <v>259</v>
      </c>
      <c r="B6" s="236"/>
      <c r="C6" s="236" t="s">
        <v>260</v>
      </c>
      <c r="D6" s="236"/>
      <c r="E6" s="236"/>
    </row>
    <row r="7" spans="1:6" ht="15">
      <c r="A7" s="236">
        <v>1</v>
      </c>
      <c r="B7" s="237" t="s">
        <v>261</v>
      </c>
      <c r="C7" s="238" t="s">
        <v>262</v>
      </c>
      <c r="D7" s="238" t="s">
        <v>263</v>
      </c>
      <c r="E7" s="238" t="s">
        <v>264</v>
      </c>
      <c r="F7" s="239"/>
    </row>
    <row r="8" spans="1:6" ht="15">
      <c r="A8" s="236"/>
      <c r="B8" s="237"/>
      <c r="C8" s="240">
        <v>17</v>
      </c>
      <c r="D8" s="240">
        <v>5</v>
      </c>
      <c r="E8" s="240">
        <v>0</v>
      </c>
      <c r="F8" s="239"/>
    </row>
    <row r="9" spans="1:6" ht="15">
      <c r="A9" s="236">
        <v>2</v>
      </c>
      <c r="B9" s="237" t="s">
        <v>265</v>
      </c>
      <c r="C9" s="241" t="s">
        <v>262</v>
      </c>
      <c r="D9" s="241" t="s">
        <v>263</v>
      </c>
      <c r="E9" s="241" t="s">
        <v>264</v>
      </c>
      <c r="F9" s="239"/>
    </row>
    <row r="10" spans="1:6" ht="15">
      <c r="A10" s="236"/>
      <c r="B10" s="237"/>
      <c r="C10" s="240">
        <v>17</v>
      </c>
      <c r="D10" s="240">
        <v>5</v>
      </c>
      <c r="E10" s="240">
        <v>0</v>
      </c>
      <c r="F10" s="239"/>
    </row>
    <row r="11" spans="1:6" ht="24.75" customHeight="1">
      <c r="A11" s="236">
        <v>3</v>
      </c>
      <c r="B11" s="237" t="s">
        <v>266</v>
      </c>
      <c r="C11" s="242" t="s">
        <v>267</v>
      </c>
      <c r="D11" s="241" t="s">
        <v>268</v>
      </c>
      <c r="E11" s="241" t="s">
        <v>269</v>
      </c>
      <c r="F11" s="239"/>
    </row>
    <row r="12" spans="1:6" ht="15">
      <c r="A12" s="236"/>
      <c r="B12" s="237"/>
      <c r="C12" s="240">
        <v>0</v>
      </c>
      <c r="D12" s="240">
        <v>1</v>
      </c>
      <c r="E12" s="240">
        <v>2</v>
      </c>
      <c r="F12" s="239"/>
    </row>
    <row r="13" spans="1:6" ht="15">
      <c r="A13" s="236">
        <v>4</v>
      </c>
      <c r="B13" s="237" t="s">
        <v>270</v>
      </c>
      <c r="C13" s="241" t="s">
        <v>262</v>
      </c>
      <c r="D13" s="241" t="s">
        <v>263</v>
      </c>
      <c r="E13" s="241" t="s">
        <v>264</v>
      </c>
      <c r="F13" s="239"/>
    </row>
    <row r="14" spans="1:6" ht="15">
      <c r="A14" s="236"/>
      <c r="B14" s="237"/>
      <c r="C14" s="240">
        <v>17</v>
      </c>
      <c r="D14" s="240">
        <v>5</v>
      </c>
      <c r="E14" s="240">
        <v>0</v>
      </c>
      <c r="F14" s="239"/>
    </row>
    <row r="15" spans="1:6" ht="15">
      <c r="A15" s="236">
        <v>5</v>
      </c>
      <c r="B15" s="237" t="s">
        <v>271</v>
      </c>
      <c r="C15" s="241" t="s">
        <v>262</v>
      </c>
      <c r="D15" s="241" t="s">
        <v>263</v>
      </c>
      <c r="E15" s="241" t="s">
        <v>264</v>
      </c>
      <c r="F15" s="239"/>
    </row>
    <row r="16" spans="1:6" ht="15">
      <c r="A16" s="236"/>
      <c r="B16" s="237"/>
      <c r="C16" s="240">
        <v>17</v>
      </c>
      <c r="D16" s="240">
        <v>5</v>
      </c>
      <c r="E16" s="240">
        <v>0</v>
      </c>
      <c r="F16" s="239"/>
    </row>
  </sheetData>
  <sheetProtection/>
  <mergeCells count="13">
    <mergeCell ref="A11:A12"/>
    <mergeCell ref="B11:B12"/>
    <mergeCell ref="A13:A14"/>
    <mergeCell ref="B13:B14"/>
    <mergeCell ref="A15:A16"/>
    <mergeCell ref="B15:B16"/>
    <mergeCell ref="A1:W1"/>
    <mergeCell ref="A6:B6"/>
    <mergeCell ref="C6:E6"/>
    <mergeCell ref="A7:A8"/>
    <mergeCell ref="B7:B8"/>
    <mergeCell ref="A9:A10"/>
    <mergeCell ref="B9:B10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6"/>
  <sheetViews>
    <sheetView zoomScalePageLayoutView="0" workbookViewId="0" topLeftCell="A1">
      <selection activeCell="A1" sqref="A1:IV16384"/>
    </sheetView>
  </sheetViews>
  <sheetFormatPr defaultColWidth="9.140625" defaultRowHeight="15"/>
  <sheetData>
    <row r="1" spans="1:27" ht="15">
      <c r="A1" s="234" t="s">
        <v>272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</row>
    <row r="3" spans="1:27" ht="15" customHeight="1">
      <c r="A3" s="40" t="s">
        <v>273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</row>
    <row r="4" ht="15">
      <c r="A4" s="235" t="s">
        <v>274</v>
      </c>
    </row>
    <row r="5" ht="15">
      <c r="A5" s="243" t="s">
        <v>275</v>
      </c>
    </row>
    <row r="6" ht="15">
      <c r="A6" s="243" t="s">
        <v>276</v>
      </c>
    </row>
  </sheetData>
  <sheetProtection/>
  <mergeCells count="1">
    <mergeCell ref="A1:AA1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G76"/>
  <sheetViews>
    <sheetView tabSelected="1" zoomScalePageLayoutView="0" workbookViewId="0" topLeftCell="A40">
      <selection activeCell="Q18" sqref="Q18"/>
    </sheetView>
  </sheetViews>
  <sheetFormatPr defaultColWidth="9.140625" defaultRowHeight="15"/>
  <cols>
    <col min="1" max="1" width="9.140625" style="244" customWidth="1"/>
    <col min="2" max="2" width="16.00390625" style="244" customWidth="1"/>
    <col min="3" max="4" width="10.57421875" style="244" customWidth="1"/>
    <col min="5" max="31" width="8.140625" style="244" customWidth="1"/>
    <col min="32" max="16384" width="9.140625" style="245" customWidth="1"/>
  </cols>
  <sheetData>
    <row r="1" ht="15">
      <c r="A1" s="244" t="s">
        <v>277</v>
      </c>
    </row>
    <row r="2" spans="1:31" ht="46.5" customHeight="1">
      <c r="A2" s="246" t="s">
        <v>0</v>
      </c>
      <c r="B2" s="246" t="s">
        <v>278</v>
      </c>
      <c r="C2" s="246" t="s">
        <v>279</v>
      </c>
      <c r="D2" s="246" t="s">
        <v>280</v>
      </c>
      <c r="E2" s="246" t="s">
        <v>281</v>
      </c>
      <c r="F2" s="246"/>
      <c r="G2" s="246"/>
      <c r="H2" s="246"/>
      <c r="I2" s="246"/>
      <c r="J2" s="246" t="s">
        <v>282</v>
      </c>
      <c r="K2" s="246"/>
      <c r="L2" s="246"/>
      <c r="M2" s="246"/>
      <c r="N2" s="246"/>
      <c r="O2" s="246"/>
      <c r="P2" s="246" t="s">
        <v>283</v>
      </c>
      <c r="Q2" s="246"/>
      <c r="R2" s="246"/>
      <c r="S2" s="246"/>
      <c r="T2" s="246"/>
      <c r="U2" s="246"/>
      <c r="V2" s="246"/>
      <c r="W2" s="246" t="s">
        <v>284</v>
      </c>
      <c r="X2" s="246"/>
      <c r="Y2" s="246"/>
      <c r="Z2" s="246"/>
      <c r="AA2" s="246" t="s">
        <v>285</v>
      </c>
      <c r="AB2" s="246"/>
      <c r="AC2" s="246"/>
      <c r="AD2" s="246" t="s">
        <v>286</v>
      </c>
      <c r="AE2" s="246"/>
    </row>
    <row r="3" spans="1:31" ht="214.5">
      <c r="A3" s="246"/>
      <c r="B3" s="246"/>
      <c r="C3" s="246"/>
      <c r="D3" s="246"/>
      <c r="E3" s="247" t="s">
        <v>287</v>
      </c>
      <c r="F3" s="247" t="s">
        <v>288</v>
      </c>
      <c r="G3" s="247" t="s">
        <v>289</v>
      </c>
      <c r="H3" s="247" t="s">
        <v>290</v>
      </c>
      <c r="I3" s="247" t="s">
        <v>291</v>
      </c>
      <c r="J3" s="247" t="s">
        <v>292</v>
      </c>
      <c r="K3" s="247" t="s">
        <v>293</v>
      </c>
      <c r="L3" s="247" t="s">
        <v>294</v>
      </c>
      <c r="M3" s="247" t="s">
        <v>295</v>
      </c>
      <c r="N3" s="247" t="s">
        <v>296</v>
      </c>
      <c r="O3" s="247" t="s">
        <v>291</v>
      </c>
      <c r="P3" s="247" t="s">
        <v>297</v>
      </c>
      <c r="Q3" s="247" t="s">
        <v>298</v>
      </c>
      <c r="R3" s="247" t="s">
        <v>293</v>
      </c>
      <c r="S3" s="247" t="s">
        <v>294</v>
      </c>
      <c r="T3" s="247" t="s">
        <v>295</v>
      </c>
      <c r="U3" s="247" t="s">
        <v>296</v>
      </c>
      <c r="V3" s="247" t="s">
        <v>291</v>
      </c>
      <c r="W3" s="247" t="s">
        <v>299</v>
      </c>
      <c r="X3" s="247" t="s">
        <v>300</v>
      </c>
      <c r="Y3" s="247" t="s">
        <v>301</v>
      </c>
      <c r="Z3" s="247" t="s">
        <v>291</v>
      </c>
      <c r="AA3" s="247" t="s">
        <v>302</v>
      </c>
      <c r="AB3" s="247" t="s">
        <v>303</v>
      </c>
      <c r="AC3" s="247" t="s">
        <v>304</v>
      </c>
      <c r="AD3" s="247" t="s">
        <v>305</v>
      </c>
      <c r="AE3" s="247" t="s">
        <v>306</v>
      </c>
    </row>
    <row r="4" spans="1:31" ht="15">
      <c r="A4" s="248">
        <v>1</v>
      </c>
      <c r="B4" s="248">
        <v>2</v>
      </c>
      <c r="C4" s="248">
        <v>3</v>
      </c>
      <c r="D4" s="248">
        <v>4</v>
      </c>
      <c r="E4" s="248">
        <v>5</v>
      </c>
      <c r="F4" s="248">
        <v>6</v>
      </c>
      <c r="G4" s="248">
        <v>7</v>
      </c>
      <c r="H4" s="248">
        <v>8</v>
      </c>
      <c r="I4" s="248">
        <v>9</v>
      </c>
      <c r="J4" s="248">
        <v>10</v>
      </c>
      <c r="K4" s="248">
        <v>11</v>
      </c>
      <c r="L4" s="248">
        <v>12</v>
      </c>
      <c r="M4" s="248">
        <v>13</v>
      </c>
      <c r="N4" s="248">
        <v>14</v>
      </c>
      <c r="O4" s="248">
        <v>15</v>
      </c>
      <c r="P4" s="248">
        <v>16</v>
      </c>
      <c r="Q4" s="248">
        <v>17</v>
      </c>
      <c r="R4" s="248">
        <v>18</v>
      </c>
      <c r="S4" s="248">
        <v>19</v>
      </c>
      <c r="T4" s="248">
        <v>20</v>
      </c>
      <c r="U4" s="248">
        <v>21</v>
      </c>
      <c r="V4" s="248">
        <v>22</v>
      </c>
      <c r="W4" s="248">
        <v>23</v>
      </c>
      <c r="X4" s="248">
        <v>24</v>
      </c>
      <c r="Y4" s="248">
        <v>25</v>
      </c>
      <c r="Z4" s="248">
        <v>26</v>
      </c>
      <c r="AA4" s="248">
        <v>27</v>
      </c>
      <c r="AB4" s="248">
        <v>28</v>
      </c>
      <c r="AC4" s="248">
        <v>29</v>
      </c>
      <c r="AD4" s="248">
        <v>30</v>
      </c>
      <c r="AE4" s="248">
        <v>31</v>
      </c>
    </row>
    <row r="5" spans="1:33" ht="15">
      <c r="A5" s="249">
        <v>1</v>
      </c>
      <c r="B5" s="250" t="s">
        <v>307</v>
      </c>
      <c r="C5" s="251">
        <v>43479</v>
      </c>
      <c r="D5" s="252"/>
      <c r="E5" s="252" t="s">
        <v>308</v>
      </c>
      <c r="F5" s="253"/>
      <c r="G5" s="252"/>
      <c r="H5" s="252"/>
      <c r="I5" s="252"/>
      <c r="J5" s="252"/>
      <c r="K5" s="252"/>
      <c r="L5" s="252" t="s">
        <v>308</v>
      </c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4" t="s">
        <v>308</v>
      </c>
      <c r="AB5" s="252"/>
      <c r="AC5" s="252"/>
      <c r="AD5" s="252"/>
      <c r="AE5" s="252"/>
      <c r="AF5" s="255"/>
      <c r="AG5" s="255"/>
    </row>
    <row r="6" spans="1:33" ht="15">
      <c r="A6" s="249">
        <v>2</v>
      </c>
      <c r="B6" s="250" t="s">
        <v>309</v>
      </c>
      <c r="C6" s="256">
        <v>43480</v>
      </c>
      <c r="D6" s="257"/>
      <c r="E6" s="252" t="s">
        <v>308</v>
      </c>
      <c r="F6" s="252"/>
      <c r="G6" s="252"/>
      <c r="H6" s="252"/>
      <c r="I6" s="252"/>
      <c r="J6" s="252"/>
      <c r="K6" s="252" t="s">
        <v>308</v>
      </c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 t="s">
        <v>308</v>
      </c>
      <c r="X6" s="252"/>
      <c r="Y6" s="252"/>
      <c r="Z6" s="252"/>
      <c r="AA6" s="254" t="s">
        <v>308</v>
      </c>
      <c r="AB6" s="252"/>
      <c r="AC6" s="252"/>
      <c r="AD6" s="252" t="s">
        <v>308</v>
      </c>
      <c r="AE6" s="252"/>
      <c r="AF6" s="255"/>
      <c r="AG6" s="255"/>
    </row>
    <row r="7" spans="1:33" ht="15">
      <c r="A7" s="249">
        <v>3</v>
      </c>
      <c r="B7" s="250" t="s">
        <v>310</v>
      </c>
      <c r="C7" s="256">
        <v>43482</v>
      </c>
      <c r="D7" s="257"/>
      <c r="E7" s="252"/>
      <c r="F7" s="252" t="s">
        <v>308</v>
      </c>
      <c r="G7" s="252"/>
      <c r="H7" s="252"/>
      <c r="I7" s="252"/>
      <c r="J7" s="252"/>
      <c r="K7" s="252"/>
      <c r="L7" s="252" t="s">
        <v>308</v>
      </c>
      <c r="M7" s="252"/>
      <c r="N7" s="252"/>
      <c r="O7" s="252"/>
      <c r="P7" s="252"/>
      <c r="Q7" s="252"/>
      <c r="R7" s="252"/>
      <c r="S7" s="252"/>
      <c r="T7" s="252"/>
      <c r="U7" s="252"/>
      <c r="V7" s="252"/>
      <c r="W7" s="252"/>
      <c r="X7" s="252"/>
      <c r="Y7" s="252"/>
      <c r="Z7" s="252"/>
      <c r="AA7" s="254" t="s">
        <v>308</v>
      </c>
      <c r="AB7" s="252"/>
      <c r="AC7" s="252"/>
      <c r="AD7" s="252" t="s">
        <v>308</v>
      </c>
      <c r="AE7" s="252"/>
      <c r="AF7" s="255"/>
      <c r="AG7" s="255"/>
    </row>
    <row r="8" spans="1:33" ht="15">
      <c r="A8" s="249">
        <v>4</v>
      </c>
      <c r="B8" s="250" t="s">
        <v>311</v>
      </c>
      <c r="C8" s="251">
        <v>43489</v>
      </c>
      <c r="D8" s="258"/>
      <c r="E8" s="252"/>
      <c r="F8" s="254" t="s">
        <v>308</v>
      </c>
      <c r="G8" s="252"/>
      <c r="H8" s="252"/>
      <c r="I8" s="252"/>
      <c r="J8" s="252"/>
      <c r="K8" s="252"/>
      <c r="L8" s="252" t="s">
        <v>308</v>
      </c>
      <c r="M8" s="252"/>
      <c r="N8" s="252"/>
      <c r="O8" s="252"/>
      <c r="P8" s="252"/>
      <c r="Q8" s="252"/>
      <c r="R8" s="252"/>
      <c r="S8" s="254"/>
      <c r="T8" s="252"/>
      <c r="U8" s="252"/>
      <c r="V8" s="252"/>
      <c r="W8" s="252"/>
      <c r="X8" s="252"/>
      <c r="Y8" s="252"/>
      <c r="Z8" s="252"/>
      <c r="AA8" s="254" t="s">
        <v>308</v>
      </c>
      <c r="AB8" s="252"/>
      <c r="AC8" s="252"/>
      <c r="AD8" s="252"/>
      <c r="AE8" s="252"/>
      <c r="AF8" s="255"/>
      <c r="AG8" s="255"/>
    </row>
    <row r="9" spans="1:33" ht="15">
      <c r="A9" s="249">
        <v>5</v>
      </c>
      <c r="B9" s="250" t="s">
        <v>312</v>
      </c>
      <c r="C9" s="251">
        <v>43502</v>
      </c>
      <c r="D9" s="259"/>
      <c r="E9" s="252"/>
      <c r="F9" s="260" t="s">
        <v>308</v>
      </c>
      <c r="G9" s="252"/>
      <c r="H9" s="252"/>
      <c r="I9" s="252"/>
      <c r="J9" s="252"/>
      <c r="K9" s="252"/>
      <c r="L9" s="260" t="s">
        <v>308</v>
      </c>
      <c r="M9" s="252"/>
      <c r="N9" s="252"/>
      <c r="O9" s="252"/>
      <c r="P9" s="252"/>
      <c r="Q9" s="252"/>
      <c r="R9" s="252"/>
      <c r="S9" s="252"/>
      <c r="T9" s="252"/>
      <c r="U9" s="252"/>
      <c r="V9" s="252"/>
      <c r="W9" s="252"/>
      <c r="X9" s="252"/>
      <c r="Y9" s="252"/>
      <c r="Z9" s="252"/>
      <c r="AA9" s="254" t="s">
        <v>308</v>
      </c>
      <c r="AB9" s="252"/>
      <c r="AC9" s="252"/>
      <c r="AD9" s="252"/>
      <c r="AE9" s="252"/>
      <c r="AF9" s="255"/>
      <c r="AG9" s="255"/>
    </row>
    <row r="10" spans="1:33" ht="15">
      <c r="A10" s="249">
        <v>6</v>
      </c>
      <c r="B10" s="250" t="s">
        <v>313</v>
      </c>
      <c r="C10" s="251">
        <v>43503</v>
      </c>
      <c r="D10" s="252"/>
      <c r="E10" s="252" t="s">
        <v>308</v>
      </c>
      <c r="F10" s="253"/>
      <c r="G10" s="252"/>
      <c r="H10" s="252"/>
      <c r="I10" s="252"/>
      <c r="J10" s="252"/>
      <c r="K10" s="252"/>
      <c r="L10" s="252" t="s">
        <v>308</v>
      </c>
      <c r="M10" s="252"/>
      <c r="N10" s="252"/>
      <c r="O10" s="252"/>
      <c r="P10" s="252"/>
      <c r="Q10" s="252"/>
      <c r="R10" s="252"/>
      <c r="S10" s="252"/>
      <c r="T10" s="252"/>
      <c r="U10" s="252"/>
      <c r="V10" s="252"/>
      <c r="W10" s="252"/>
      <c r="X10" s="252"/>
      <c r="Y10" s="252"/>
      <c r="Z10" s="252"/>
      <c r="AA10" s="254" t="s">
        <v>308</v>
      </c>
      <c r="AB10" s="252"/>
      <c r="AC10" s="252"/>
      <c r="AD10" s="252"/>
      <c r="AE10" s="252"/>
      <c r="AF10" s="255"/>
      <c r="AG10" s="255"/>
    </row>
    <row r="11" spans="1:33" ht="15">
      <c r="A11" s="249">
        <v>7</v>
      </c>
      <c r="B11" s="250" t="s">
        <v>314</v>
      </c>
      <c r="C11" s="256">
        <v>43508</v>
      </c>
      <c r="D11" s="257"/>
      <c r="E11" s="252"/>
      <c r="F11" s="252"/>
      <c r="G11" s="252"/>
      <c r="H11" s="252" t="s">
        <v>308</v>
      </c>
      <c r="I11" s="252"/>
      <c r="J11" s="252"/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2" t="s">
        <v>308</v>
      </c>
      <c r="Z11" s="252"/>
      <c r="AA11" s="254" t="s">
        <v>308</v>
      </c>
      <c r="AB11" s="252"/>
      <c r="AC11" s="252"/>
      <c r="AD11" s="252" t="s">
        <v>308</v>
      </c>
      <c r="AE11" s="252"/>
      <c r="AF11" s="255"/>
      <c r="AG11" s="255"/>
    </row>
    <row r="12" spans="1:33" ht="15">
      <c r="A12" s="249">
        <v>8</v>
      </c>
      <c r="B12" s="250" t="s">
        <v>315</v>
      </c>
      <c r="C12" s="251">
        <v>43509</v>
      </c>
      <c r="D12" s="261"/>
      <c r="E12" s="252"/>
      <c r="F12" s="260" t="s">
        <v>308</v>
      </c>
      <c r="G12" s="252"/>
      <c r="H12" s="252"/>
      <c r="I12" s="252"/>
      <c r="J12" s="252"/>
      <c r="K12" s="252"/>
      <c r="L12" s="260" t="s">
        <v>308</v>
      </c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  <c r="X12" s="252"/>
      <c r="Y12" s="252"/>
      <c r="Z12" s="252"/>
      <c r="AA12" s="254" t="s">
        <v>308</v>
      </c>
      <c r="AB12" s="252"/>
      <c r="AC12" s="252"/>
      <c r="AD12" s="252"/>
      <c r="AE12" s="252"/>
      <c r="AF12" s="255"/>
      <c r="AG12" s="255"/>
    </row>
    <row r="13" spans="1:33" ht="15">
      <c r="A13" s="249">
        <v>9</v>
      </c>
      <c r="B13" s="250" t="s">
        <v>316</v>
      </c>
      <c r="C13" s="251">
        <v>43514</v>
      </c>
      <c r="D13" s="252"/>
      <c r="E13" s="252"/>
      <c r="F13" s="253"/>
      <c r="G13" s="252"/>
      <c r="H13" s="252" t="s">
        <v>308</v>
      </c>
      <c r="I13" s="252"/>
      <c r="J13" s="252"/>
      <c r="K13" s="252"/>
      <c r="L13" s="252" t="s">
        <v>308</v>
      </c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  <c r="X13" s="252"/>
      <c r="Y13" s="252"/>
      <c r="Z13" s="252"/>
      <c r="AA13" s="254" t="s">
        <v>308</v>
      </c>
      <c r="AB13" s="252"/>
      <c r="AC13" s="252"/>
      <c r="AD13" s="252"/>
      <c r="AE13" s="252"/>
      <c r="AF13" s="255"/>
      <c r="AG13" s="255"/>
    </row>
    <row r="14" spans="1:33" ht="15">
      <c r="A14" s="249">
        <v>10</v>
      </c>
      <c r="B14" s="250" t="s">
        <v>317</v>
      </c>
      <c r="C14" s="251">
        <v>43528</v>
      </c>
      <c r="D14" s="262"/>
      <c r="E14" s="252" t="s">
        <v>308</v>
      </c>
      <c r="F14" s="262"/>
      <c r="G14" s="252"/>
      <c r="H14" s="252"/>
      <c r="I14" s="252"/>
      <c r="J14" s="252"/>
      <c r="K14" s="252"/>
      <c r="L14" s="252" t="s">
        <v>308</v>
      </c>
      <c r="M14" s="252"/>
      <c r="N14" s="252"/>
      <c r="O14" s="252"/>
      <c r="P14" s="252"/>
      <c r="Q14" s="252"/>
      <c r="R14" s="252"/>
      <c r="S14" s="254"/>
      <c r="T14" s="252"/>
      <c r="U14" s="252"/>
      <c r="V14" s="252"/>
      <c r="W14" s="252"/>
      <c r="X14" s="252"/>
      <c r="Y14" s="252"/>
      <c r="Z14" s="254"/>
      <c r="AA14" s="254" t="s">
        <v>308</v>
      </c>
      <c r="AB14" s="252"/>
      <c r="AC14" s="252"/>
      <c r="AD14" s="252"/>
      <c r="AE14" s="252"/>
      <c r="AF14" s="255"/>
      <c r="AG14" s="255"/>
    </row>
    <row r="15" spans="1:33" ht="15">
      <c r="A15" s="249">
        <v>11</v>
      </c>
      <c r="B15" s="250" t="s">
        <v>318</v>
      </c>
      <c r="C15" s="251">
        <v>43529</v>
      </c>
      <c r="D15" s="259"/>
      <c r="E15" s="252"/>
      <c r="F15" s="260" t="s">
        <v>308</v>
      </c>
      <c r="G15" s="252"/>
      <c r="H15" s="252"/>
      <c r="I15" s="252"/>
      <c r="J15" s="252"/>
      <c r="K15" s="252"/>
      <c r="L15" s="260" t="s">
        <v>308</v>
      </c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4" t="s">
        <v>308</v>
      </c>
      <c r="AB15" s="252"/>
      <c r="AC15" s="252"/>
      <c r="AD15" s="252"/>
      <c r="AE15" s="252"/>
      <c r="AF15" s="255"/>
      <c r="AG15" s="255"/>
    </row>
    <row r="16" spans="1:33" ht="15">
      <c r="A16" s="249">
        <v>12</v>
      </c>
      <c r="B16" s="250" t="s">
        <v>319</v>
      </c>
      <c r="C16" s="256">
        <v>43529</v>
      </c>
      <c r="D16" s="263"/>
      <c r="E16" s="264" t="s">
        <v>308</v>
      </c>
      <c r="F16" s="264"/>
      <c r="G16" s="264"/>
      <c r="H16" s="264"/>
      <c r="I16" s="264"/>
      <c r="J16" s="264"/>
      <c r="K16" s="264" t="s">
        <v>308</v>
      </c>
      <c r="L16" s="264"/>
      <c r="M16" s="264"/>
      <c r="N16" s="264"/>
      <c r="O16" s="264"/>
      <c r="P16" s="264"/>
      <c r="Q16" s="264"/>
      <c r="R16" s="264"/>
      <c r="S16" s="264"/>
      <c r="T16" s="264"/>
      <c r="U16" s="264"/>
      <c r="V16" s="264"/>
      <c r="W16" s="264" t="s">
        <v>308</v>
      </c>
      <c r="X16" s="264"/>
      <c r="Y16" s="264"/>
      <c r="Z16" s="264"/>
      <c r="AA16" s="254" t="s">
        <v>308</v>
      </c>
      <c r="AB16" s="264"/>
      <c r="AC16" s="264"/>
      <c r="AD16" s="264" t="s">
        <v>308</v>
      </c>
      <c r="AE16" s="264"/>
      <c r="AF16" s="255"/>
      <c r="AG16" s="255"/>
    </row>
    <row r="17" spans="1:33" ht="15">
      <c r="A17" s="249">
        <v>13</v>
      </c>
      <c r="B17" s="250" t="s">
        <v>320</v>
      </c>
      <c r="C17" s="251">
        <v>43535</v>
      </c>
      <c r="D17" s="262"/>
      <c r="E17" s="252"/>
      <c r="F17" s="262"/>
      <c r="G17" s="252"/>
      <c r="H17" s="252" t="s">
        <v>308</v>
      </c>
      <c r="I17" s="252"/>
      <c r="J17" s="252"/>
      <c r="K17" s="252"/>
      <c r="L17" s="252"/>
      <c r="M17" s="252" t="s">
        <v>308</v>
      </c>
      <c r="N17" s="252"/>
      <c r="O17" s="252"/>
      <c r="P17" s="252"/>
      <c r="Q17" s="252"/>
      <c r="R17" s="252"/>
      <c r="S17" s="254"/>
      <c r="T17" s="252"/>
      <c r="U17" s="252"/>
      <c r="V17" s="252"/>
      <c r="W17" s="252"/>
      <c r="X17" s="252"/>
      <c r="Y17" s="252"/>
      <c r="Z17" s="252"/>
      <c r="AA17" s="254" t="s">
        <v>308</v>
      </c>
      <c r="AB17" s="252"/>
      <c r="AC17" s="252"/>
      <c r="AD17" s="252"/>
      <c r="AE17" s="252"/>
      <c r="AF17" s="255"/>
      <c r="AG17" s="255"/>
    </row>
    <row r="18" spans="1:33" ht="15">
      <c r="A18" s="249">
        <v>14</v>
      </c>
      <c r="B18" s="250" t="s">
        <v>321</v>
      </c>
      <c r="C18" s="251">
        <v>43536</v>
      </c>
      <c r="D18" s="261"/>
      <c r="E18" s="252"/>
      <c r="F18" s="260" t="s">
        <v>308</v>
      </c>
      <c r="G18" s="252"/>
      <c r="H18" s="252"/>
      <c r="I18" s="252"/>
      <c r="J18" s="252"/>
      <c r="K18" s="252"/>
      <c r="L18" s="260"/>
      <c r="M18" s="252"/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252" t="s">
        <v>308</v>
      </c>
      <c r="Y18" s="252"/>
      <c r="Z18" s="252"/>
      <c r="AA18" s="254" t="s">
        <v>308</v>
      </c>
      <c r="AB18" s="252"/>
      <c r="AC18" s="252"/>
      <c r="AD18" s="252"/>
      <c r="AE18" s="252"/>
      <c r="AF18" s="255"/>
      <c r="AG18" s="255"/>
    </row>
    <row r="19" spans="1:33" ht="15">
      <c r="A19" s="249">
        <v>15</v>
      </c>
      <c r="B19" s="250" t="s">
        <v>322</v>
      </c>
      <c r="C19" s="251">
        <v>43538</v>
      </c>
      <c r="D19" s="259"/>
      <c r="E19" s="252"/>
      <c r="F19" s="260" t="s">
        <v>308</v>
      </c>
      <c r="G19" s="252"/>
      <c r="H19" s="252"/>
      <c r="I19" s="252"/>
      <c r="J19" s="252"/>
      <c r="K19" s="252"/>
      <c r="L19" s="260" t="s">
        <v>308</v>
      </c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2"/>
      <c r="AA19" s="254" t="s">
        <v>308</v>
      </c>
      <c r="AB19" s="252"/>
      <c r="AC19" s="252"/>
      <c r="AD19" s="252"/>
      <c r="AE19" s="252"/>
      <c r="AF19" s="255"/>
      <c r="AG19" s="255"/>
    </row>
    <row r="20" spans="1:33" ht="15">
      <c r="A20" s="249">
        <v>16</v>
      </c>
      <c r="B20" s="250" t="s">
        <v>323</v>
      </c>
      <c r="C20" s="251">
        <v>43551</v>
      </c>
      <c r="D20" s="262"/>
      <c r="E20" s="252" t="s">
        <v>308</v>
      </c>
      <c r="F20" s="262"/>
      <c r="G20" s="252"/>
      <c r="H20" s="252"/>
      <c r="I20" s="252"/>
      <c r="J20" s="252"/>
      <c r="K20" s="252"/>
      <c r="L20" s="252" t="s">
        <v>308</v>
      </c>
      <c r="M20" s="252"/>
      <c r="N20" s="252"/>
      <c r="O20" s="252"/>
      <c r="P20" s="252"/>
      <c r="Q20" s="252"/>
      <c r="R20" s="252"/>
      <c r="S20" s="254"/>
      <c r="T20" s="252"/>
      <c r="U20" s="252"/>
      <c r="V20" s="252"/>
      <c r="W20" s="252"/>
      <c r="X20" s="252"/>
      <c r="Y20" s="252"/>
      <c r="Z20" s="252"/>
      <c r="AA20" s="254" t="s">
        <v>308</v>
      </c>
      <c r="AB20" s="252"/>
      <c r="AC20" s="252"/>
      <c r="AD20" s="252"/>
      <c r="AE20" s="252"/>
      <c r="AF20" s="255"/>
      <c r="AG20" s="255"/>
    </row>
    <row r="21" spans="1:33" ht="15">
      <c r="A21" s="249">
        <v>17</v>
      </c>
      <c r="B21" s="250" t="s">
        <v>324</v>
      </c>
      <c r="C21" s="256">
        <v>43556</v>
      </c>
      <c r="D21" s="265"/>
      <c r="E21" s="264" t="s">
        <v>308</v>
      </c>
      <c r="F21" s="264"/>
      <c r="G21" s="264"/>
      <c r="H21" s="264"/>
      <c r="I21" s="264"/>
      <c r="J21" s="264"/>
      <c r="K21" s="264" t="s">
        <v>308</v>
      </c>
      <c r="L21" s="264"/>
      <c r="M21" s="264"/>
      <c r="N21" s="264"/>
      <c r="O21" s="264"/>
      <c r="P21" s="264"/>
      <c r="Q21" s="264"/>
      <c r="R21" s="264"/>
      <c r="S21" s="264"/>
      <c r="T21" s="264"/>
      <c r="U21" s="264"/>
      <c r="V21" s="264"/>
      <c r="W21" s="264" t="s">
        <v>308</v>
      </c>
      <c r="X21" s="264"/>
      <c r="Y21" s="264"/>
      <c r="Z21" s="264"/>
      <c r="AA21" s="254" t="s">
        <v>308</v>
      </c>
      <c r="AB21" s="264"/>
      <c r="AC21" s="264"/>
      <c r="AD21" s="264"/>
      <c r="AE21" s="264"/>
      <c r="AF21" s="255"/>
      <c r="AG21" s="255"/>
    </row>
    <row r="22" spans="1:33" ht="15">
      <c r="A22" s="249">
        <v>18</v>
      </c>
      <c r="B22" s="250" t="s">
        <v>325</v>
      </c>
      <c r="C22" s="251">
        <v>43557</v>
      </c>
      <c r="D22" s="259"/>
      <c r="E22" s="252"/>
      <c r="F22" s="260" t="s">
        <v>308</v>
      </c>
      <c r="G22" s="252"/>
      <c r="H22" s="252"/>
      <c r="I22" s="252"/>
      <c r="J22" s="252"/>
      <c r="K22" s="252"/>
      <c r="L22" s="260" t="s">
        <v>308</v>
      </c>
      <c r="M22" s="252"/>
      <c r="N22" s="252"/>
      <c r="O22" s="252"/>
      <c r="P22" s="252"/>
      <c r="Q22" s="252"/>
      <c r="R22" s="252"/>
      <c r="S22" s="252"/>
      <c r="T22" s="252"/>
      <c r="U22" s="252"/>
      <c r="V22" s="252"/>
      <c r="W22" s="252"/>
      <c r="X22" s="252"/>
      <c r="Y22" s="252"/>
      <c r="Z22" s="252"/>
      <c r="AA22" s="254" t="s">
        <v>308</v>
      </c>
      <c r="AB22" s="252"/>
      <c r="AC22" s="252"/>
      <c r="AD22" s="252"/>
      <c r="AE22" s="252"/>
      <c r="AF22" s="255"/>
      <c r="AG22" s="255"/>
    </row>
    <row r="23" spans="1:33" ht="15">
      <c r="A23" s="249">
        <v>19</v>
      </c>
      <c r="B23" s="250" t="s">
        <v>326</v>
      </c>
      <c r="C23" s="251">
        <v>43565</v>
      </c>
      <c r="D23" s="252"/>
      <c r="E23" s="252"/>
      <c r="F23" s="253"/>
      <c r="G23" s="253" t="s">
        <v>308</v>
      </c>
      <c r="H23" s="252"/>
      <c r="I23" s="252"/>
      <c r="J23" s="252"/>
      <c r="K23" s="252" t="s">
        <v>308</v>
      </c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4" t="s">
        <v>308</v>
      </c>
      <c r="AB23" s="252"/>
      <c r="AC23" s="252"/>
      <c r="AD23" s="252"/>
      <c r="AE23" s="252"/>
      <c r="AF23" s="255"/>
      <c r="AG23" s="255"/>
    </row>
    <row r="24" spans="1:33" ht="15">
      <c r="A24" s="249">
        <v>20</v>
      </c>
      <c r="B24" s="250" t="s">
        <v>327</v>
      </c>
      <c r="C24" s="256">
        <v>43566</v>
      </c>
      <c r="D24" s="257"/>
      <c r="E24" s="252" t="s">
        <v>308</v>
      </c>
      <c r="F24" s="252"/>
      <c r="G24" s="252"/>
      <c r="H24" s="252"/>
      <c r="I24" s="252"/>
      <c r="J24" s="252"/>
      <c r="K24" s="252"/>
      <c r="L24" s="252" t="s">
        <v>308</v>
      </c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4" t="s">
        <v>308</v>
      </c>
      <c r="AB24" s="252"/>
      <c r="AC24" s="252"/>
      <c r="AD24" s="252" t="s">
        <v>308</v>
      </c>
      <c r="AE24" s="252"/>
      <c r="AF24" s="255"/>
      <c r="AG24" s="255"/>
    </row>
    <row r="25" spans="1:33" ht="15">
      <c r="A25" s="249">
        <v>21</v>
      </c>
      <c r="B25" s="250" t="s">
        <v>328</v>
      </c>
      <c r="C25" s="256">
        <v>43570</v>
      </c>
      <c r="D25" s="254"/>
      <c r="E25" s="264"/>
      <c r="F25" s="264"/>
      <c r="G25" s="264"/>
      <c r="H25" s="264" t="s">
        <v>308</v>
      </c>
      <c r="I25" s="264"/>
      <c r="J25" s="264"/>
      <c r="K25" s="264"/>
      <c r="L25" s="264"/>
      <c r="M25" s="264"/>
      <c r="N25" s="264"/>
      <c r="O25" s="264"/>
      <c r="P25" s="264"/>
      <c r="Q25" s="264"/>
      <c r="R25" s="264"/>
      <c r="S25" s="264"/>
      <c r="T25" s="264"/>
      <c r="U25" s="264"/>
      <c r="V25" s="264"/>
      <c r="W25" s="264"/>
      <c r="X25" s="264"/>
      <c r="Y25" s="264" t="s">
        <v>308</v>
      </c>
      <c r="Z25" s="264"/>
      <c r="AA25" s="254" t="s">
        <v>308</v>
      </c>
      <c r="AB25" s="264"/>
      <c r="AC25" s="264"/>
      <c r="AD25" s="264" t="s">
        <v>308</v>
      </c>
      <c r="AE25" s="264"/>
      <c r="AF25" s="255"/>
      <c r="AG25" s="255"/>
    </row>
    <row r="26" spans="1:33" ht="15">
      <c r="A26" s="249">
        <v>22</v>
      </c>
      <c r="B26" s="250" t="s">
        <v>329</v>
      </c>
      <c r="C26" s="251">
        <v>43577</v>
      </c>
      <c r="D26" s="259"/>
      <c r="E26" s="252"/>
      <c r="F26" s="260" t="s">
        <v>308</v>
      </c>
      <c r="G26" s="252"/>
      <c r="H26" s="252"/>
      <c r="I26" s="252"/>
      <c r="J26" s="252"/>
      <c r="K26" s="252"/>
      <c r="L26" s="260" t="s">
        <v>308</v>
      </c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  <c r="Y26" s="252"/>
      <c r="Z26" s="252"/>
      <c r="AA26" s="254" t="s">
        <v>308</v>
      </c>
      <c r="AB26" s="252"/>
      <c r="AC26" s="252"/>
      <c r="AD26" s="252"/>
      <c r="AE26" s="252"/>
      <c r="AF26" s="255"/>
      <c r="AG26" s="255"/>
    </row>
    <row r="27" spans="1:33" ht="15">
      <c r="A27" s="249">
        <v>23</v>
      </c>
      <c r="B27" s="250" t="s">
        <v>330</v>
      </c>
      <c r="C27" s="251">
        <v>43599</v>
      </c>
      <c r="D27" s="252"/>
      <c r="E27" s="252" t="s">
        <v>308</v>
      </c>
      <c r="F27" s="253"/>
      <c r="G27" s="252"/>
      <c r="H27" s="252"/>
      <c r="I27" s="252"/>
      <c r="J27" s="252"/>
      <c r="K27" s="252"/>
      <c r="L27" s="252" t="s">
        <v>308</v>
      </c>
      <c r="M27" s="252"/>
      <c r="N27" s="252"/>
      <c r="O27" s="252"/>
      <c r="P27" s="252"/>
      <c r="Q27" s="252"/>
      <c r="R27" s="252"/>
      <c r="S27" s="252"/>
      <c r="T27" s="252"/>
      <c r="U27" s="252"/>
      <c r="V27" s="252"/>
      <c r="W27" s="252"/>
      <c r="X27" s="252"/>
      <c r="Y27" s="252"/>
      <c r="Z27" s="252"/>
      <c r="AA27" s="254" t="s">
        <v>308</v>
      </c>
      <c r="AB27" s="252"/>
      <c r="AC27" s="252"/>
      <c r="AD27" s="252"/>
      <c r="AE27" s="252"/>
      <c r="AF27" s="255"/>
      <c r="AG27" s="255"/>
    </row>
    <row r="28" spans="1:33" ht="15">
      <c r="A28" s="249">
        <v>24</v>
      </c>
      <c r="B28" s="250" t="s">
        <v>331</v>
      </c>
      <c r="C28" s="251">
        <v>43601</v>
      </c>
      <c r="D28" s="259"/>
      <c r="E28" s="252"/>
      <c r="F28" s="260" t="s">
        <v>308</v>
      </c>
      <c r="G28" s="252"/>
      <c r="H28" s="252"/>
      <c r="I28" s="252"/>
      <c r="J28" s="252"/>
      <c r="K28" s="252"/>
      <c r="L28" s="260" t="s">
        <v>308</v>
      </c>
      <c r="M28" s="252"/>
      <c r="N28" s="252"/>
      <c r="O28" s="252"/>
      <c r="P28" s="252"/>
      <c r="Q28" s="252"/>
      <c r="R28" s="252"/>
      <c r="S28" s="252"/>
      <c r="T28" s="252"/>
      <c r="U28" s="252"/>
      <c r="V28" s="252"/>
      <c r="W28" s="252"/>
      <c r="X28" s="252"/>
      <c r="Y28" s="252"/>
      <c r="Z28" s="252"/>
      <c r="AA28" s="254" t="s">
        <v>308</v>
      </c>
      <c r="AB28" s="252"/>
      <c r="AC28" s="252"/>
      <c r="AD28" s="252"/>
      <c r="AE28" s="252"/>
      <c r="AF28" s="255"/>
      <c r="AG28" s="255"/>
    </row>
    <row r="29" spans="1:33" ht="15">
      <c r="A29" s="249">
        <v>25</v>
      </c>
      <c r="B29" s="250" t="s">
        <v>332</v>
      </c>
      <c r="C29" s="251">
        <v>43605</v>
      </c>
      <c r="D29" s="252"/>
      <c r="E29" s="252" t="s">
        <v>308</v>
      </c>
      <c r="F29" s="253"/>
      <c r="G29" s="252"/>
      <c r="H29" s="252"/>
      <c r="I29" s="252"/>
      <c r="J29" s="252"/>
      <c r="K29" s="252"/>
      <c r="L29" s="252" t="s">
        <v>308</v>
      </c>
      <c r="M29" s="252"/>
      <c r="N29" s="252"/>
      <c r="O29" s="252"/>
      <c r="P29" s="252"/>
      <c r="Q29" s="252"/>
      <c r="R29" s="252"/>
      <c r="S29" s="252"/>
      <c r="T29" s="252"/>
      <c r="U29" s="252"/>
      <c r="V29" s="252"/>
      <c r="W29" s="252"/>
      <c r="X29" s="252"/>
      <c r="Y29" s="252"/>
      <c r="Z29" s="252"/>
      <c r="AA29" s="254" t="s">
        <v>308</v>
      </c>
      <c r="AB29" s="252"/>
      <c r="AC29" s="252"/>
      <c r="AD29" s="252"/>
      <c r="AE29" s="252"/>
      <c r="AF29" s="255"/>
      <c r="AG29" s="255"/>
    </row>
    <row r="30" spans="1:33" ht="15">
      <c r="A30" s="249">
        <v>26</v>
      </c>
      <c r="B30" s="250" t="s">
        <v>333</v>
      </c>
      <c r="C30" s="251">
        <v>43611</v>
      </c>
      <c r="D30" s="259"/>
      <c r="E30" s="252"/>
      <c r="F30" s="260" t="s">
        <v>308</v>
      </c>
      <c r="G30" s="252"/>
      <c r="H30" s="252"/>
      <c r="I30" s="252"/>
      <c r="J30" s="252"/>
      <c r="K30" s="252"/>
      <c r="L30" s="260" t="s">
        <v>308</v>
      </c>
      <c r="M30" s="252"/>
      <c r="N30" s="252"/>
      <c r="O30" s="252"/>
      <c r="P30" s="252"/>
      <c r="Q30" s="252"/>
      <c r="R30" s="252"/>
      <c r="S30" s="252"/>
      <c r="T30" s="252"/>
      <c r="U30" s="252"/>
      <c r="V30" s="252"/>
      <c r="W30" s="252"/>
      <c r="X30" s="252"/>
      <c r="Y30" s="252"/>
      <c r="Z30" s="252"/>
      <c r="AA30" s="254" t="s">
        <v>308</v>
      </c>
      <c r="AB30" s="252"/>
      <c r="AC30" s="252"/>
      <c r="AD30" s="252"/>
      <c r="AE30" s="252"/>
      <c r="AF30" s="255"/>
      <c r="AG30" s="255"/>
    </row>
    <row r="31" spans="1:33" ht="15">
      <c r="A31" s="249">
        <v>27</v>
      </c>
      <c r="B31" s="250" t="s">
        <v>334</v>
      </c>
      <c r="C31" s="251">
        <v>43618</v>
      </c>
      <c r="D31" s="259"/>
      <c r="E31" s="252"/>
      <c r="F31" s="260" t="s">
        <v>308</v>
      </c>
      <c r="G31" s="252"/>
      <c r="H31" s="252"/>
      <c r="I31" s="252"/>
      <c r="J31" s="252"/>
      <c r="K31" s="252"/>
      <c r="L31" s="260" t="s">
        <v>308</v>
      </c>
      <c r="M31" s="252"/>
      <c r="N31" s="252"/>
      <c r="O31" s="252"/>
      <c r="P31" s="252"/>
      <c r="Q31" s="252"/>
      <c r="R31" s="252"/>
      <c r="S31" s="252"/>
      <c r="T31" s="252"/>
      <c r="U31" s="252"/>
      <c r="V31" s="252"/>
      <c r="W31" s="252"/>
      <c r="X31" s="252"/>
      <c r="Y31" s="252"/>
      <c r="Z31" s="252"/>
      <c r="AA31" s="254" t="s">
        <v>308</v>
      </c>
      <c r="AB31" s="252"/>
      <c r="AC31" s="252"/>
      <c r="AD31" s="252"/>
      <c r="AE31" s="252"/>
      <c r="AF31" s="255"/>
      <c r="AG31" s="255"/>
    </row>
    <row r="32" spans="1:33" ht="15">
      <c r="A32" s="249">
        <v>28</v>
      </c>
      <c r="B32" s="250" t="s">
        <v>335</v>
      </c>
      <c r="C32" s="256">
        <v>43623</v>
      </c>
      <c r="D32" s="257"/>
      <c r="E32" s="252" t="s">
        <v>308</v>
      </c>
      <c r="F32" s="252"/>
      <c r="G32" s="252"/>
      <c r="H32" s="252"/>
      <c r="I32" s="252"/>
      <c r="J32" s="252"/>
      <c r="K32" s="252" t="s">
        <v>308</v>
      </c>
      <c r="L32" s="252"/>
      <c r="M32" s="252"/>
      <c r="N32" s="252"/>
      <c r="O32" s="252"/>
      <c r="P32" s="252"/>
      <c r="Q32" s="252"/>
      <c r="R32" s="252"/>
      <c r="S32" s="252"/>
      <c r="T32" s="252"/>
      <c r="U32" s="252"/>
      <c r="V32" s="252"/>
      <c r="W32" s="252" t="s">
        <v>308</v>
      </c>
      <c r="X32" s="252"/>
      <c r="Y32" s="252"/>
      <c r="Z32" s="252"/>
      <c r="AA32" s="254" t="s">
        <v>308</v>
      </c>
      <c r="AB32" s="252"/>
      <c r="AC32" s="252"/>
      <c r="AD32" s="252" t="s">
        <v>308</v>
      </c>
      <c r="AE32" s="252"/>
      <c r="AF32" s="255"/>
      <c r="AG32" s="255"/>
    </row>
    <row r="33" spans="1:33" ht="15">
      <c r="A33" s="249">
        <v>29</v>
      </c>
      <c r="B33" s="250" t="s">
        <v>336</v>
      </c>
      <c r="C33" s="251">
        <v>43623</v>
      </c>
      <c r="D33" s="261"/>
      <c r="E33" s="252" t="s">
        <v>308</v>
      </c>
      <c r="F33" s="253"/>
      <c r="G33" s="252"/>
      <c r="H33" s="252"/>
      <c r="I33" s="252"/>
      <c r="J33" s="252"/>
      <c r="K33" s="252"/>
      <c r="L33" s="252" t="s">
        <v>308</v>
      </c>
      <c r="M33" s="252"/>
      <c r="N33" s="252"/>
      <c r="O33" s="252"/>
      <c r="P33" s="252"/>
      <c r="Q33" s="252"/>
      <c r="R33" s="252"/>
      <c r="S33" s="252"/>
      <c r="T33" s="252"/>
      <c r="U33" s="252"/>
      <c r="V33" s="252"/>
      <c r="W33" s="252"/>
      <c r="X33" s="252"/>
      <c r="Y33" s="252"/>
      <c r="Z33" s="252"/>
      <c r="AA33" s="254" t="s">
        <v>308</v>
      </c>
      <c r="AB33" s="252"/>
      <c r="AC33" s="252"/>
      <c r="AD33" s="252"/>
      <c r="AE33" s="252"/>
      <c r="AF33" s="255"/>
      <c r="AG33" s="255"/>
    </row>
    <row r="34" spans="1:33" ht="15">
      <c r="A34" s="249">
        <v>30</v>
      </c>
      <c r="B34" s="250" t="s">
        <v>337</v>
      </c>
      <c r="C34" s="256">
        <v>43633</v>
      </c>
      <c r="D34" s="257"/>
      <c r="E34" s="252" t="s">
        <v>308</v>
      </c>
      <c r="F34" s="252"/>
      <c r="G34" s="252"/>
      <c r="H34" s="252"/>
      <c r="I34" s="252"/>
      <c r="J34" s="252"/>
      <c r="K34" s="252" t="s">
        <v>308</v>
      </c>
      <c r="L34" s="252"/>
      <c r="M34" s="252"/>
      <c r="N34" s="252"/>
      <c r="O34" s="252"/>
      <c r="P34" s="252"/>
      <c r="Q34" s="252"/>
      <c r="R34" s="252"/>
      <c r="S34" s="252"/>
      <c r="T34" s="252"/>
      <c r="U34" s="252"/>
      <c r="V34" s="252"/>
      <c r="W34" s="252" t="s">
        <v>308</v>
      </c>
      <c r="X34" s="252"/>
      <c r="Y34" s="252"/>
      <c r="Z34" s="252"/>
      <c r="AA34" s="254" t="s">
        <v>308</v>
      </c>
      <c r="AB34" s="252"/>
      <c r="AC34" s="252"/>
      <c r="AD34" s="252" t="s">
        <v>308</v>
      </c>
      <c r="AE34" s="252"/>
      <c r="AF34" s="255"/>
      <c r="AG34" s="255"/>
    </row>
    <row r="35" spans="1:33" ht="15">
      <c r="A35" s="249">
        <v>31</v>
      </c>
      <c r="B35" s="250" t="s">
        <v>338</v>
      </c>
      <c r="C35" s="256">
        <v>43633</v>
      </c>
      <c r="D35" s="264"/>
      <c r="E35" s="264" t="s">
        <v>308</v>
      </c>
      <c r="F35" s="264"/>
      <c r="G35" s="264"/>
      <c r="H35" s="264"/>
      <c r="I35" s="264"/>
      <c r="J35" s="264"/>
      <c r="K35" s="264" t="s">
        <v>308</v>
      </c>
      <c r="L35" s="264"/>
      <c r="M35" s="264"/>
      <c r="N35" s="264"/>
      <c r="O35" s="264"/>
      <c r="P35" s="264"/>
      <c r="Q35" s="264"/>
      <c r="R35" s="264"/>
      <c r="S35" s="264"/>
      <c r="T35" s="264"/>
      <c r="U35" s="264"/>
      <c r="V35" s="264"/>
      <c r="W35" s="264" t="s">
        <v>308</v>
      </c>
      <c r="X35" s="264"/>
      <c r="Y35" s="264"/>
      <c r="Z35" s="264"/>
      <c r="AA35" s="254" t="s">
        <v>308</v>
      </c>
      <c r="AB35" s="264"/>
      <c r="AC35" s="264"/>
      <c r="AD35" s="264"/>
      <c r="AE35" s="264"/>
      <c r="AF35" s="255"/>
      <c r="AG35" s="255"/>
    </row>
    <row r="36" spans="1:33" ht="15">
      <c r="A36" s="249">
        <v>32</v>
      </c>
      <c r="B36" s="250" t="s">
        <v>339</v>
      </c>
      <c r="C36" s="256">
        <v>43635</v>
      </c>
      <c r="D36" s="257"/>
      <c r="E36" s="252" t="s">
        <v>308</v>
      </c>
      <c r="F36" s="252"/>
      <c r="G36" s="252"/>
      <c r="H36" s="252"/>
      <c r="I36" s="252"/>
      <c r="J36" s="252"/>
      <c r="K36" s="252" t="s">
        <v>308</v>
      </c>
      <c r="L36" s="252"/>
      <c r="M36" s="252"/>
      <c r="N36" s="252"/>
      <c r="O36" s="252"/>
      <c r="P36" s="252"/>
      <c r="Q36" s="252"/>
      <c r="R36" s="252"/>
      <c r="S36" s="252"/>
      <c r="T36" s="252"/>
      <c r="U36" s="252"/>
      <c r="V36" s="252"/>
      <c r="W36" s="252" t="s">
        <v>308</v>
      </c>
      <c r="X36" s="252"/>
      <c r="Y36" s="252"/>
      <c r="Z36" s="252"/>
      <c r="AA36" s="254" t="s">
        <v>308</v>
      </c>
      <c r="AB36" s="252"/>
      <c r="AC36" s="252"/>
      <c r="AD36" s="252" t="s">
        <v>308</v>
      </c>
      <c r="AE36" s="252"/>
      <c r="AF36" s="255"/>
      <c r="AG36" s="255"/>
    </row>
    <row r="37" spans="1:33" ht="15">
      <c r="A37" s="249">
        <v>33</v>
      </c>
      <c r="B37" s="250" t="s">
        <v>340</v>
      </c>
      <c r="C37" s="251">
        <v>43636</v>
      </c>
      <c r="D37" s="259"/>
      <c r="E37" s="252"/>
      <c r="F37" s="260" t="s">
        <v>308</v>
      </c>
      <c r="G37" s="252"/>
      <c r="H37" s="252"/>
      <c r="I37" s="252"/>
      <c r="J37" s="252"/>
      <c r="K37" s="252"/>
      <c r="L37" s="260" t="s">
        <v>308</v>
      </c>
      <c r="M37" s="252"/>
      <c r="N37" s="252"/>
      <c r="O37" s="252"/>
      <c r="P37" s="252"/>
      <c r="Q37" s="252"/>
      <c r="R37" s="252"/>
      <c r="S37" s="252"/>
      <c r="T37" s="252"/>
      <c r="U37" s="252"/>
      <c r="V37" s="252"/>
      <c r="W37" s="252"/>
      <c r="X37" s="252"/>
      <c r="Y37" s="252"/>
      <c r="Z37" s="252"/>
      <c r="AA37" s="254" t="s">
        <v>308</v>
      </c>
      <c r="AB37" s="252"/>
      <c r="AC37" s="252"/>
      <c r="AD37" s="252"/>
      <c r="AE37" s="252"/>
      <c r="AF37" s="255"/>
      <c r="AG37" s="255"/>
    </row>
    <row r="38" spans="1:33" ht="15">
      <c r="A38" s="249">
        <v>34</v>
      </c>
      <c r="B38" s="250" t="s">
        <v>341</v>
      </c>
      <c r="C38" s="251">
        <v>43640</v>
      </c>
      <c r="D38" s="252"/>
      <c r="E38" s="264" t="s">
        <v>308</v>
      </c>
      <c r="F38" s="253"/>
      <c r="G38" s="252"/>
      <c r="H38" s="252"/>
      <c r="I38" s="252"/>
      <c r="J38" s="252"/>
      <c r="K38" s="252"/>
      <c r="L38" s="252" t="s">
        <v>308</v>
      </c>
      <c r="M38" s="252"/>
      <c r="N38" s="252"/>
      <c r="O38" s="252"/>
      <c r="P38" s="252"/>
      <c r="Q38" s="252"/>
      <c r="R38" s="252"/>
      <c r="S38" s="252"/>
      <c r="T38" s="252"/>
      <c r="U38" s="252"/>
      <c r="V38" s="252"/>
      <c r="W38" s="252"/>
      <c r="X38" s="252"/>
      <c r="Y38" s="264"/>
      <c r="Z38" s="252"/>
      <c r="AA38" s="254" t="s">
        <v>308</v>
      </c>
      <c r="AB38" s="252"/>
      <c r="AC38" s="252"/>
      <c r="AD38" s="252"/>
      <c r="AE38" s="252"/>
      <c r="AF38" s="255"/>
      <c r="AG38" s="255"/>
    </row>
    <row r="39" spans="1:33" ht="15">
      <c r="A39" s="249">
        <v>35</v>
      </c>
      <c r="B39" s="250" t="s">
        <v>342</v>
      </c>
      <c r="C39" s="256">
        <v>43642</v>
      </c>
      <c r="D39" s="257"/>
      <c r="E39" s="252"/>
      <c r="F39" s="252"/>
      <c r="G39" s="252"/>
      <c r="H39" s="252" t="s">
        <v>308</v>
      </c>
      <c r="I39" s="252"/>
      <c r="J39" s="252"/>
      <c r="K39" s="252"/>
      <c r="L39" s="252"/>
      <c r="M39" s="252"/>
      <c r="N39" s="252"/>
      <c r="O39" s="252"/>
      <c r="P39" s="252"/>
      <c r="Q39" s="252"/>
      <c r="R39" s="252"/>
      <c r="S39" s="252"/>
      <c r="T39" s="252"/>
      <c r="U39" s="252"/>
      <c r="V39" s="252"/>
      <c r="W39" s="252"/>
      <c r="X39" s="252"/>
      <c r="Y39" s="252" t="s">
        <v>308</v>
      </c>
      <c r="Z39" s="252"/>
      <c r="AA39" s="254" t="s">
        <v>308</v>
      </c>
      <c r="AB39" s="252"/>
      <c r="AC39" s="252"/>
      <c r="AD39" s="252" t="s">
        <v>308</v>
      </c>
      <c r="AE39" s="252"/>
      <c r="AF39" s="255"/>
      <c r="AG39" s="255"/>
    </row>
    <row r="40" spans="1:33" ht="15">
      <c r="A40" s="249">
        <v>36</v>
      </c>
      <c r="B40" s="250" t="s">
        <v>343</v>
      </c>
      <c r="C40" s="251">
        <v>43648</v>
      </c>
      <c r="D40" s="262"/>
      <c r="E40" s="254" t="s">
        <v>308</v>
      </c>
      <c r="F40" s="262"/>
      <c r="G40" s="252"/>
      <c r="H40" s="252"/>
      <c r="I40" s="252"/>
      <c r="J40" s="252"/>
      <c r="K40" s="254" t="s">
        <v>308</v>
      </c>
      <c r="L40" s="252"/>
      <c r="M40" s="252"/>
      <c r="N40" s="252"/>
      <c r="O40" s="252"/>
      <c r="P40" s="252"/>
      <c r="Q40" s="252"/>
      <c r="R40" s="252"/>
      <c r="S40" s="254"/>
      <c r="T40" s="252"/>
      <c r="U40" s="252"/>
      <c r="V40" s="252"/>
      <c r="W40" s="252" t="s">
        <v>308</v>
      </c>
      <c r="X40" s="254"/>
      <c r="Y40" s="252"/>
      <c r="Z40" s="252"/>
      <c r="AA40" s="254" t="s">
        <v>308</v>
      </c>
      <c r="AB40" s="252"/>
      <c r="AC40" s="252"/>
      <c r="AD40" s="252"/>
      <c r="AE40" s="252"/>
      <c r="AF40" s="255"/>
      <c r="AG40" s="255"/>
    </row>
    <row r="41" spans="1:33" ht="15">
      <c r="A41" s="249">
        <v>37</v>
      </c>
      <c r="B41" s="250" t="s">
        <v>344</v>
      </c>
      <c r="C41" s="251">
        <v>43649</v>
      </c>
      <c r="D41" s="252"/>
      <c r="E41" s="252"/>
      <c r="F41" s="252" t="s">
        <v>308</v>
      </c>
      <c r="G41" s="252"/>
      <c r="H41" s="252"/>
      <c r="I41" s="252"/>
      <c r="J41" s="252"/>
      <c r="K41" s="252"/>
      <c r="L41" s="252" t="s">
        <v>308</v>
      </c>
      <c r="M41" s="252"/>
      <c r="N41" s="252"/>
      <c r="O41" s="252"/>
      <c r="P41" s="252"/>
      <c r="Q41" s="252"/>
      <c r="R41" s="252"/>
      <c r="S41" s="252"/>
      <c r="T41" s="252"/>
      <c r="U41" s="252"/>
      <c r="V41" s="252"/>
      <c r="W41" s="252"/>
      <c r="X41" s="252"/>
      <c r="Y41" s="252"/>
      <c r="Z41" s="252"/>
      <c r="AA41" s="254" t="s">
        <v>308</v>
      </c>
      <c r="AB41" s="252"/>
      <c r="AC41" s="252"/>
      <c r="AD41" s="252" t="s">
        <v>308</v>
      </c>
      <c r="AE41" s="252"/>
      <c r="AF41" s="255"/>
      <c r="AG41" s="255"/>
    </row>
    <row r="42" spans="1:33" ht="15">
      <c r="A42" s="249">
        <v>38</v>
      </c>
      <c r="B42" s="250" t="s">
        <v>345</v>
      </c>
      <c r="C42" s="251">
        <v>43650</v>
      </c>
      <c r="D42" s="252"/>
      <c r="E42" s="252" t="s">
        <v>308</v>
      </c>
      <c r="F42" s="252"/>
      <c r="G42" s="252"/>
      <c r="H42" s="252"/>
      <c r="I42" s="252"/>
      <c r="J42" s="252"/>
      <c r="K42" s="252" t="s">
        <v>308</v>
      </c>
      <c r="L42" s="252"/>
      <c r="M42" s="252"/>
      <c r="N42" s="252"/>
      <c r="O42" s="252"/>
      <c r="P42" s="252"/>
      <c r="Q42" s="252"/>
      <c r="R42" s="252"/>
      <c r="S42" s="252"/>
      <c r="T42" s="252"/>
      <c r="U42" s="252"/>
      <c r="V42" s="252"/>
      <c r="W42" s="252" t="s">
        <v>308</v>
      </c>
      <c r="X42" s="252"/>
      <c r="Y42" s="252"/>
      <c r="Z42" s="252"/>
      <c r="AA42" s="254" t="s">
        <v>308</v>
      </c>
      <c r="AB42" s="252"/>
      <c r="AC42" s="252"/>
      <c r="AD42" s="252" t="s">
        <v>308</v>
      </c>
      <c r="AE42" s="252"/>
      <c r="AF42" s="255"/>
      <c r="AG42" s="255"/>
    </row>
    <row r="43" spans="1:33" ht="15">
      <c r="A43" s="249">
        <v>39</v>
      </c>
      <c r="B43" s="250" t="s">
        <v>346</v>
      </c>
      <c r="C43" s="251">
        <v>43658</v>
      </c>
      <c r="D43" s="252"/>
      <c r="E43" s="252" t="s">
        <v>308</v>
      </c>
      <c r="F43" s="253"/>
      <c r="G43" s="252"/>
      <c r="H43" s="252"/>
      <c r="I43" s="252"/>
      <c r="J43" s="252"/>
      <c r="K43" s="252"/>
      <c r="L43" s="252" t="s">
        <v>308</v>
      </c>
      <c r="M43" s="252"/>
      <c r="N43" s="252"/>
      <c r="O43" s="252"/>
      <c r="P43" s="252"/>
      <c r="Q43" s="252"/>
      <c r="R43" s="252"/>
      <c r="S43" s="252"/>
      <c r="T43" s="252"/>
      <c r="U43" s="252"/>
      <c r="V43" s="252"/>
      <c r="W43" s="252"/>
      <c r="X43" s="252"/>
      <c r="Y43" s="252"/>
      <c r="Z43" s="252"/>
      <c r="AA43" s="254" t="s">
        <v>308</v>
      </c>
      <c r="AB43" s="252"/>
      <c r="AC43" s="252"/>
      <c r="AD43" s="252"/>
      <c r="AE43" s="252"/>
      <c r="AF43" s="255"/>
      <c r="AG43" s="255"/>
    </row>
    <row r="44" spans="1:33" ht="15">
      <c r="A44" s="249">
        <v>40</v>
      </c>
      <c r="B44" s="250" t="s">
        <v>347</v>
      </c>
      <c r="C44" s="251">
        <v>43663</v>
      </c>
      <c r="D44" s="252"/>
      <c r="E44" s="252"/>
      <c r="F44" s="252" t="s">
        <v>308</v>
      </c>
      <c r="G44" s="252"/>
      <c r="H44" s="252"/>
      <c r="I44" s="252"/>
      <c r="J44" s="252"/>
      <c r="K44" s="252"/>
      <c r="L44" s="252" t="s">
        <v>308</v>
      </c>
      <c r="M44" s="252"/>
      <c r="N44" s="252"/>
      <c r="O44" s="252"/>
      <c r="P44" s="252"/>
      <c r="Q44" s="252"/>
      <c r="R44" s="252"/>
      <c r="S44" s="252"/>
      <c r="T44" s="252"/>
      <c r="U44" s="252"/>
      <c r="V44" s="252"/>
      <c r="W44" s="252"/>
      <c r="X44" s="252"/>
      <c r="Y44" s="252"/>
      <c r="Z44" s="252"/>
      <c r="AA44" s="254" t="s">
        <v>308</v>
      </c>
      <c r="AB44" s="252"/>
      <c r="AC44" s="252"/>
      <c r="AD44" s="252"/>
      <c r="AE44" s="252"/>
      <c r="AF44" s="255"/>
      <c r="AG44" s="255"/>
    </row>
    <row r="45" spans="1:33" ht="15">
      <c r="A45" s="249">
        <v>41</v>
      </c>
      <c r="B45" s="250" t="s">
        <v>348</v>
      </c>
      <c r="C45" s="251">
        <v>43671</v>
      </c>
      <c r="D45" s="252"/>
      <c r="E45" s="252"/>
      <c r="F45" s="253"/>
      <c r="G45" s="252"/>
      <c r="H45" s="252" t="s">
        <v>308</v>
      </c>
      <c r="I45" s="252"/>
      <c r="J45" s="252"/>
      <c r="K45" s="252"/>
      <c r="L45" s="252" t="s">
        <v>308</v>
      </c>
      <c r="M45" s="252"/>
      <c r="N45" s="252"/>
      <c r="O45" s="252"/>
      <c r="P45" s="252"/>
      <c r="Q45" s="252"/>
      <c r="R45" s="252"/>
      <c r="S45" s="252"/>
      <c r="T45" s="252"/>
      <c r="U45" s="252"/>
      <c r="V45" s="252"/>
      <c r="W45" s="252"/>
      <c r="X45" s="252"/>
      <c r="Y45" s="252"/>
      <c r="Z45" s="252"/>
      <c r="AA45" s="254" t="s">
        <v>308</v>
      </c>
      <c r="AB45" s="252"/>
      <c r="AC45" s="252"/>
      <c r="AD45" s="252"/>
      <c r="AE45" s="252"/>
      <c r="AF45" s="255"/>
      <c r="AG45" s="255"/>
    </row>
    <row r="46" spans="1:33" ht="15">
      <c r="A46" s="249">
        <v>42</v>
      </c>
      <c r="B46" s="250" t="s">
        <v>349</v>
      </c>
      <c r="C46" s="251">
        <v>43675</v>
      </c>
      <c r="D46" s="252"/>
      <c r="E46" s="252" t="s">
        <v>308</v>
      </c>
      <c r="F46" s="253"/>
      <c r="G46" s="252"/>
      <c r="H46" s="252"/>
      <c r="I46" s="252"/>
      <c r="J46" s="252"/>
      <c r="K46" s="252"/>
      <c r="L46" s="252" t="s">
        <v>308</v>
      </c>
      <c r="M46" s="252"/>
      <c r="N46" s="252"/>
      <c r="O46" s="252"/>
      <c r="P46" s="252"/>
      <c r="Q46" s="252"/>
      <c r="R46" s="252"/>
      <c r="S46" s="252"/>
      <c r="T46" s="252"/>
      <c r="U46" s="252"/>
      <c r="V46" s="252"/>
      <c r="W46" s="252"/>
      <c r="X46" s="252"/>
      <c r="Y46" s="252"/>
      <c r="Z46" s="252"/>
      <c r="AA46" s="254" t="s">
        <v>308</v>
      </c>
      <c r="AB46" s="252"/>
      <c r="AC46" s="252"/>
      <c r="AD46" s="252"/>
      <c r="AE46" s="252"/>
      <c r="AF46" s="255"/>
      <c r="AG46" s="255"/>
    </row>
    <row r="47" spans="1:33" ht="15">
      <c r="A47" s="249">
        <v>43</v>
      </c>
      <c r="B47" s="250" t="s">
        <v>350</v>
      </c>
      <c r="C47" s="251">
        <v>43684</v>
      </c>
      <c r="D47" s="252"/>
      <c r="E47" s="252" t="s">
        <v>308</v>
      </c>
      <c r="F47" s="253"/>
      <c r="G47" s="252"/>
      <c r="H47" s="252"/>
      <c r="I47" s="252"/>
      <c r="J47" s="252"/>
      <c r="K47" s="252"/>
      <c r="L47" s="252" t="s">
        <v>308</v>
      </c>
      <c r="M47" s="252"/>
      <c r="N47" s="252"/>
      <c r="O47" s="252"/>
      <c r="P47" s="252"/>
      <c r="Q47" s="252"/>
      <c r="R47" s="252"/>
      <c r="S47" s="252"/>
      <c r="T47" s="252"/>
      <c r="U47" s="252"/>
      <c r="V47" s="252"/>
      <c r="W47" s="252"/>
      <c r="X47" s="252"/>
      <c r="Y47" s="252"/>
      <c r="Z47" s="252"/>
      <c r="AA47" s="254" t="s">
        <v>308</v>
      </c>
      <c r="AB47" s="252"/>
      <c r="AC47" s="252"/>
      <c r="AD47" s="252"/>
      <c r="AE47" s="252"/>
      <c r="AF47" s="255"/>
      <c r="AG47" s="255"/>
    </row>
    <row r="48" spans="1:33" ht="15">
      <c r="A48" s="249">
        <v>44</v>
      </c>
      <c r="B48" s="250" t="s">
        <v>351</v>
      </c>
      <c r="C48" s="251">
        <v>43686</v>
      </c>
      <c r="D48" s="259"/>
      <c r="E48" s="252"/>
      <c r="F48" s="260" t="s">
        <v>308</v>
      </c>
      <c r="G48" s="252"/>
      <c r="H48" s="252"/>
      <c r="I48" s="252"/>
      <c r="J48" s="252"/>
      <c r="K48" s="252"/>
      <c r="L48" s="260" t="s">
        <v>308</v>
      </c>
      <c r="M48" s="252"/>
      <c r="N48" s="252"/>
      <c r="O48" s="252"/>
      <c r="P48" s="252"/>
      <c r="Q48" s="252"/>
      <c r="R48" s="252"/>
      <c r="S48" s="252"/>
      <c r="T48" s="252"/>
      <c r="U48" s="252"/>
      <c r="V48" s="252"/>
      <c r="W48" s="252"/>
      <c r="X48" s="252"/>
      <c r="Y48" s="252"/>
      <c r="Z48" s="252"/>
      <c r="AA48" s="254" t="s">
        <v>308</v>
      </c>
      <c r="AB48" s="252"/>
      <c r="AC48" s="252"/>
      <c r="AD48" s="252"/>
      <c r="AE48" s="252"/>
      <c r="AF48" s="255"/>
      <c r="AG48" s="255"/>
    </row>
    <row r="49" spans="1:33" ht="15">
      <c r="A49" s="249">
        <v>45</v>
      </c>
      <c r="B49" s="250" t="s">
        <v>352</v>
      </c>
      <c r="C49" s="251">
        <v>43690</v>
      </c>
      <c r="D49" s="252"/>
      <c r="E49" s="252" t="s">
        <v>308</v>
      </c>
      <c r="F49" s="252"/>
      <c r="G49" s="252"/>
      <c r="H49" s="252"/>
      <c r="I49" s="252"/>
      <c r="J49" s="252"/>
      <c r="K49" s="252" t="s">
        <v>308</v>
      </c>
      <c r="L49" s="252"/>
      <c r="M49" s="252"/>
      <c r="N49" s="252"/>
      <c r="O49" s="252"/>
      <c r="P49" s="252"/>
      <c r="Q49" s="252"/>
      <c r="R49" s="252"/>
      <c r="S49" s="252"/>
      <c r="T49" s="252"/>
      <c r="U49" s="252"/>
      <c r="V49" s="252"/>
      <c r="W49" s="252" t="s">
        <v>308</v>
      </c>
      <c r="X49" s="252"/>
      <c r="Y49" s="252"/>
      <c r="Z49" s="252"/>
      <c r="AA49" s="254" t="s">
        <v>308</v>
      </c>
      <c r="AB49" s="252"/>
      <c r="AC49" s="252"/>
      <c r="AD49" s="252"/>
      <c r="AE49" s="252"/>
      <c r="AF49" s="255"/>
      <c r="AG49" s="255"/>
    </row>
    <row r="50" spans="1:33" ht="15">
      <c r="A50" s="249">
        <v>46</v>
      </c>
      <c r="B50" s="250" t="s">
        <v>353</v>
      </c>
      <c r="C50" s="251">
        <v>43692</v>
      </c>
      <c r="D50" s="262"/>
      <c r="E50" s="264"/>
      <c r="F50" s="252"/>
      <c r="G50" s="252"/>
      <c r="H50" s="252" t="s">
        <v>308</v>
      </c>
      <c r="I50" s="252"/>
      <c r="J50" s="252"/>
      <c r="K50" s="252"/>
      <c r="L50" s="264"/>
      <c r="M50" s="252"/>
      <c r="N50" s="264"/>
      <c r="O50" s="264"/>
      <c r="P50" s="252"/>
      <c r="Q50" s="252"/>
      <c r="R50" s="252"/>
      <c r="S50" s="252"/>
      <c r="T50" s="252"/>
      <c r="U50" s="252"/>
      <c r="V50" s="252"/>
      <c r="W50" s="252"/>
      <c r="X50" s="252"/>
      <c r="Y50" s="264" t="s">
        <v>308</v>
      </c>
      <c r="Z50" s="264"/>
      <c r="AA50" s="254" t="s">
        <v>308</v>
      </c>
      <c r="AB50" s="252"/>
      <c r="AC50" s="252"/>
      <c r="AD50" s="264" t="s">
        <v>308</v>
      </c>
      <c r="AE50" s="252"/>
      <c r="AF50" s="255"/>
      <c r="AG50" s="255"/>
    </row>
    <row r="51" spans="1:33" ht="15">
      <c r="A51" s="249">
        <v>47</v>
      </c>
      <c r="B51" s="250" t="s">
        <v>354</v>
      </c>
      <c r="C51" s="251">
        <v>43693</v>
      </c>
      <c r="D51" s="261"/>
      <c r="E51" s="252"/>
      <c r="F51" s="260" t="s">
        <v>308</v>
      </c>
      <c r="G51" s="252"/>
      <c r="H51" s="252"/>
      <c r="I51" s="252"/>
      <c r="J51" s="252"/>
      <c r="K51" s="252"/>
      <c r="L51" s="260" t="s">
        <v>308</v>
      </c>
      <c r="M51" s="252"/>
      <c r="N51" s="252"/>
      <c r="O51" s="252"/>
      <c r="P51" s="252"/>
      <c r="Q51" s="252"/>
      <c r="R51" s="252"/>
      <c r="S51" s="252"/>
      <c r="T51" s="252"/>
      <c r="U51" s="252"/>
      <c r="V51" s="252"/>
      <c r="W51" s="252"/>
      <c r="X51" s="252"/>
      <c r="Y51" s="252"/>
      <c r="Z51" s="252"/>
      <c r="AA51" s="254" t="s">
        <v>308</v>
      </c>
      <c r="AB51" s="252"/>
      <c r="AC51" s="252"/>
      <c r="AD51" s="252"/>
      <c r="AE51" s="252"/>
      <c r="AF51" s="255"/>
      <c r="AG51" s="255"/>
    </row>
    <row r="52" spans="1:33" ht="15">
      <c r="A52" s="249">
        <v>48</v>
      </c>
      <c r="B52" s="250" t="s">
        <v>355</v>
      </c>
      <c r="C52" s="251">
        <v>43704</v>
      </c>
      <c r="D52" s="252"/>
      <c r="E52" s="252" t="s">
        <v>308</v>
      </c>
      <c r="F52" s="252"/>
      <c r="G52" s="252"/>
      <c r="H52" s="252"/>
      <c r="I52" s="252"/>
      <c r="J52" s="252"/>
      <c r="K52" s="252" t="s">
        <v>308</v>
      </c>
      <c r="L52" s="252"/>
      <c r="M52" s="252"/>
      <c r="N52" s="252"/>
      <c r="O52" s="252"/>
      <c r="P52" s="252"/>
      <c r="Q52" s="252"/>
      <c r="R52" s="252"/>
      <c r="S52" s="252"/>
      <c r="T52" s="252"/>
      <c r="U52" s="252"/>
      <c r="V52" s="252"/>
      <c r="W52" s="252" t="s">
        <v>308</v>
      </c>
      <c r="X52" s="252"/>
      <c r="Y52" s="252"/>
      <c r="Z52" s="252"/>
      <c r="AA52" s="254" t="s">
        <v>308</v>
      </c>
      <c r="AB52" s="252"/>
      <c r="AC52" s="252"/>
      <c r="AD52" s="252" t="s">
        <v>308</v>
      </c>
      <c r="AE52" s="252"/>
      <c r="AF52" s="255"/>
      <c r="AG52" s="255"/>
    </row>
    <row r="53" spans="1:33" ht="15">
      <c r="A53" s="249">
        <v>49</v>
      </c>
      <c r="B53" s="250" t="s">
        <v>356</v>
      </c>
      <c r="C53" s="251">
        <v>43705</v>
      </c>
      <c r="D53" s="252"/>
      <c r="E53" s="264" t="s">
        <v>308</v>
      </c>
      <c r="F53" s="252"/>
      <c r="G53" s="252"/>
      <c r="H53" s="252"/>
      <c r="I53" s="252"/>
      <c r="J53" s="252"/>
      <c r="K53" s="264" t="s">
        <v>308</v>
      </c>
      <c r="L53" s="252"/>
      <c r="M53" s="252"/>
      <c r="N53" s="252"/>
      <c r="O53" s="252"/>
      <c r="P53" s="252"/>
      <c r="Q53" s="252"/>
      <c r="R53" s="252"/>
      <c r="S53" s="252"/>
      <c r="T53" s="252"/>
      <c r="U53" s="264"/>
      <c r="V53" s="252"/>
      <c r="W53" s="252" t="s">
        <v>308</v>
      </c>
      <c r="X53" s="252"/>
      <c r="Y53" s="252"/>
      <c r="Z53" s="252"/>
      <c r="AA53" s="254" t="s">
        <v>308</v>
      </c>
      <c r="AB53" s="252"/>
      <c r="AC53" s="252"/>
      <c r="AD53" s="264" t="s">
        <v>308</v>
      </c>
      <c r="AE53" s="252"/>
      <c r="AF53" s="255"/>
      <c r="AG53" s="255"/>
    </row>
    <row r="54" spans="1:33" ht="15">
      <c r="A54" s="249">
        <v>50</v>
      </c>
      <c r="B54" s="250" t="s">
        <v>357</v>
      </c>
      <c r="C54" s="251">
        <v>43707</v>
      </c>
      <c r="D54" s="252"/>
      <c r="E54" s="252" t="s">
        <v>308</v>
      </c>
      <c r="F54" s="253"/>
      <c r="G54" s="252"/>
      <c r="H54" s="252"/>
      <c r="I54" s="252"/>
      <c r="J54" s="252"/>
      <c r="K54" s="252"/>
      <c r="L54" s="252" t="s">
        <v>308</v>
      </c>
      <c r="M54" s="252"/>
      <c r="N54" s="252"/>
      <c r="O54" s="252"/>
      <c r="P54" s="252"/>
      <c r="Q54" s="252"/>
      <c r="R54" s="252"/>
      <c r="S54" s="252"/>
      <c r="T54" s="252"/>
      <c r="U54" s="252"/>
      <c r="V54" s="252"/>
      <c r="W54" s="252"/>
      <c r="X54" s="252"/>
      <c r="Y54" s="252"/>
      <c r="Z54" s="252"/>
      <c r="AA54" s="254" t="s">
        <v>308</v>
      </c>
      <c r="AB54" s="252"/>
      <c r="AC54" s="252"/>
      <c r="AD54" s="252"/>
      <c r="AE54" s="252"/>
      <c r="AF54" s="255"/>
      <c r="AG54" s="255"/>
    </row>
    <row r="55" spans="1:33" ht="15">
      <c r="A55" s="249">
        <v>51</v>
      </c>
      <c r="B55" s="250" t="s">
        <v>358</v>
      </c>
      <c r="C55" s="251">
        <v>43711</v>
      </c>
      <c r="D55" s="252"/>
      <c r="E55" s="252" t="s">
        <v>308</v>
      </c>
      <c r="F55" s="253"/>
      <c r="G55" s="252"/>
      <c r="H55" s="252"/>
      <c r="I55" s="252"/>
      <c r="J55" s="252"/>
      <c r="K55" s="252"/>
      <c r="L55" s="252" t="s">
        <v>308</v>
      </c>
      <c r="M55" s="252"/>
      <c r="N55" s="252"/>
      <c r="O55" s="252"/>
      <c r="P55" s="252"/>
      <c r="Q55" s="252"/>
      <c r="R55" s="252"/>
      <c r="S55" s="252"/>
      <c r="T55" s="252"/>
      <c r="U55" s="252"/>
      <c r="V55" s="252"/>
      <c r="W55" s="252"/>
      <c r="X55" s="252"/>
      <c r="Y55" s="252"/>
      <c r="Z55" s="252"/>
      <c r="AA55" s="254" t="s">
        <v>308</v>
      </c>
      <c r="AB55" s="252"/>
      <c r="AC55" s="252"/>
      <c r="AD55" s="252"/>
      <c r="AE55" s="252"/>
      <c r="AF55" s="255"/>
      <c r="AG55" s="255"/>
    </row>
    <row r="56" spans="1:33" ht="15">
      <c r="A56" s="249">
        <v>52</v>
      </c>
      <c r="B56" s="250" t="s">
        <v>359</v>
      </c>
      <c r="C56" s="251">
        <v>43713</v>
      </c>
      <c r="D56" s="261"/>
      <c r="E56" s="252"/>
      <c r="F56" s="260" t="s">
        <v>308</v>
      </c>
      <c r="G56" s="252"/>
      <c r="H56" s="252"/>
      <c r="I56" s="252"/>
      <c r="J56" s="252"/>
      <c r="K56" s="252"/>
      <c r="L56" s="260" t="s">
        <v>308</v>
      </c>
      <c r="M56" s="252"/>
      <c r="N56" s="252"/>
      <c r="O56" s="252"/>
      <c r="P56" s="252"/>
      <c r="Q56" s="252"/>
      <c r="R56" s="252"/>
      <c r="S56" s="252"/>
      <c r="T56" s="252"/>
      <c r="U56" s="252"/>
      <c r="V56" s="252"/>
      <c r="W56" s="252"/>
      <c r="X56" s="252"/>
      <c r="Y56" s="252"/>
      <c r="Z56" s="252"/>
      <c r="AA56" s="254" t="s">
        <v>308</v>
      </c>
      <c r="AB56" s="252"/>
      <c r="AC56" s="252"/>
      <c r="AD56" s="252"/>
      <c r="AE56" s="252"/>
      <c r="AF56" s="255"/>
      <c r="AG56" s="255"/>
    </row>
    <row r="57" spans="1:33" ht="15">
      <c r="A57" s="249">
        <v>53</v>
      </c>
      <c r="B57" s="250" t="s">
        <v>360</v>
      </c>
      <c r="C57" s="251">
        <v>43719</v>
      </c>
      <c r="D57" s="252"/>
      <c r="E57" s="252"/>
      <c r="F57" s="253"/>
      <c r="G57" s="253" t="s">
        <v>308</v>
      </c>
      <c r="H57" s="252"/>
      <c r="I57" s="252"/>
      <c r="J57" s="252"/>
      <c r="K57" s="252" t="s">
        <v>308</v>
      </c>
      <c r="L57" s="252"/>
      <c r="M57" s="252"/>
      <c r="N57" s="252"/>
      <c r="O57" s="252"/>
      <c r="P57" s="252"/>
      <c r="Q57" s="252"/>
      <c r="R57" s="252"/>
      <c r="S57" s="252"/>
      <c r="T57" s="252"/>
      <c r="U57" s="252"/>
      <c r="V57" s="252"/>
      <c r="W57" s="252"/>
      <c r="X57" s="252"/>
      <c r="Y57" s="252"/>
      <c r="Z57" s="252"/>
      <c r="AA57" s="254" t="s">
        <v>308</v>
      </c>
      <c r="AB57" s="252"/>
      <c r="AC57" s="252"/>
      <c r="AD57" s="252"/>
      <c r="AE57" s="252"/>
      <c r="AF57" s="255"/>
      <c r="AG57" s="255"/>
    </row>
    <row r="58" spans="1:33" ht="15">
      <c r="A58" s="249">
        <v>54</v>
      </c>
      <c r="B58" s="250" t="s">
        <v>361</v>
      </c>
      <c r="C58" s="251">
        <v>43726</v>
      </c>
      <c r="D58" s="252"/>
      <c r="E58" s="252" t="s">
        <v>308</v>
      </c>
      <c r="F58" s="253"/>
      <c r="G58" s="252"/>
      <c r="H58" s="252"/>
      <c r="I58" s="252"/>
      <c r="J58" s="252"/>
      <c r="K58" s="252"/>
      <c r="L58" s="252" t="s">
        <v>308</v>
      </c>
      <c r="M58" s="252"/>
      <c r="N58" s="252"/>
      <c r="O58" s="252"/>
      <c r="P58" s="252"/>
      <c r="Q58" s="252"/>
      <c r="R58" s="252"/>
      <c r="S58" s="252"/>
      <c r="T58" s="252"/>
      <c r="U58" s="252"/>
      <c r="V58" s="252"/>
      <c r="W58" s="252"/>
      <c r="X58" s="252"/>
      <c r="Y58" s="252"/>
      <c r="Z58" s="252"/>
      <c r="AA58" s="254" t="s">
        <v>308</v>
      </c>
      <c r="AB58" s="252"/>
      <c r="AC58" s="252"/>
      <c r="AD58" s="252"/>
      <c r="AE58" s="252"/>
      <c r="AF58" s="255"/>
      <c r="AG58" s="255"/>
    </row>
    <row r="59" spans="1:33" ht="15">
      <c r="A59" s="249">
        <v>55</v>
      </c>
      <c r="B59" s="250" t="s">
        <v>362</v>
      </c>
      <c r="C59" s="251">
        <v>43734</v>
      </c>
      <c r="D59" s="259"/>
      <c r="E59" s="252"/>
      <c r="F59" s="260" t="s">
        <v>308</v>
      </c>
      <c r="G59" s="252"/>
      <c r="H59" s="252"/>
      <c r="I59" s="252"/>
      <c r="J59" s="252"/>
      <c r="K59" s="252"/>
      <c r="L59" s="260" t="s">
        <v>308</v>
      </c>
      <c r="M59" s="252"/>
      <c r="N59" s="252"/>
      <c r="O59" s="252"/>
      <c r="P59" s="252"/>
      <c r="Q59" s="252"/>
      <c r="R59" s="252"/>
      <c r="S59" s="252"/>
      <c r="T59" s="252"/>
      <c r="U59" s="252"/>
      <c r="V59" s="252"/>
      <c r="W59" s="252"/>
      <c r="X59" s="252"/>
      <c r="Y59" s="252"/>
      <c r="Z59" s="252"/>
      <c r="AA59" s="254" t="s">
        <v>308</v>
      </c>
      <c r="AB59" s="252"/>
      <c r="AC59" s="252"/>
      <c r="AD59" s="252"/>
      <c r="AE59" s="252"/>
      <c r="AF59" s="255"/>
      <c r="AG59" s="255"/>
    </row>
    <row r="60" spans="1:32" ht="15">
      <c r="A60" s="249">
        <v>56</v>
      </c>
      <c r="B60" s="250" t="s">
        <v>363</v>
      </c>
      <c r="C60" s="251">
        <v>43739</v>
      </c>
      <c r="D60" s="261"/>
      <c r="E60" s="252"/>
      <c r="F60" s="260" t="s">
        <v>308</v>
      </c>
      <c r="G60" s="252"/>
      <c r="H60" s="252"/>
      <c r="I60" s="252"/>
      <c r="J60" s="252"/>
      <c r="K60" s="252"/>
      <c r="L60" s="260" t="s">
        <v>308</v>
      </c>
      <c r="M60" s="252"/>
      <c r="N60" s="252"/>
      <c r="O60" s="252"/>
      <c r="P60" s="252"/>
      <c r="Q60" s="252"/>
      <c r="R60" s="252"/>
      <c r="S60" s="252"/>
      <c r="T60" s="252"/>
      <c r="U60" s="252"/>
      <c r="V60" s="252"/>
      <c r="W60" s="252"/>
      <c r="X60" s="252"/>
      <c r="Y60" s="252"/>
      <c r="Z60" s="252"/>
      <c r="AA60" s="254" t="s">
        <v>308</v>
      </c>
      <c r="AB60" s="252"/>
      <c r="AC60" s="252"/>
      <c r="AD60" s="252"/>
      <c r="AE60" s="252"/>
      <c r="AF60" s="255"/>
    </row>
    <row r="61" spans="1:32" ht="15">
      <c r="A61" s="249">
        <v>57</v>
      </c>
      <c r="B61" s="250" t="s">
        <v>364</v>
      </c>
      <c r="C61" s="251">
        <v>43741</v>
      </c>
      <c r="D61" s="262"/>
      <c r="E61" s="252" t="s">
        <v>308</v>
      </c>
      <c r="F61" s="262"/>
      <c r="G61" s="252"/>
      <c r="H61" s="252"/>
      <c r="I61" s="252"/>
      <c r="J61" s="252"/>
      <c r="K61" s="252"/>
      <c r="L61" s="252" t="s">
        <v>308</v>
      </c>
      <c r="M61" s="252"/>
      <c r="N61" s="252"/>
      <c r="O61" s="252"/>
      <c r="P61" s="252"/>
      <c r="Q61" s="252"/>
      <c r="R61" s="252"/>
      <c r="S61" s="254"/>
      <c r="T61" s="252"/>
      <c r="U61" s="252"/>
      <c r="V61" s="252"/>
      <c r="W61" s="252"/>
      <c r="X61" s="252"/>
      <c r="Y61" s="252"/>
      <c r="Z61" s="254"/>
      <c r="AA61" s="254" t="s">
        <v>308</v>
      </c>
      <c r="AB61" s="252"/>
      <c r="AC61" s="252"/>
      <c r="AD61" s="252"/>
      <c r="AE61" s="252"/>
      <c r="AF61" s="255"/>
    </row>
    <row r="62" spans="1:32" ht="15">
      <c r="A62" s="249">
        <v>58</v>
      </c>
      <c r="B62" s="250" t="s">
        <v>365</v>
      </c>
      <c r="C62" s="251">
        <v>43755</v>
      </c>
      <c r="D62" s="261"/>
      <c r="E62" s="266"/>
      <c r="F62" s="260" t="s">
        <v>308</v>
      </c>
      <c r="G62" s="252"/>
      <c r="H62" s="252"/>
      <c r="I62" s="252"/>
      <c r="J62" s="252"/>
      <c r="K62" s="252"/>
      <c r="L62" s="260" t="s">
        <v>308</v>
      </c>
      <c r="M62" s="252"/>
      <c r="N62" s="252"/>
      <c r="O62" s="252"/>
      <c r="P62" s="252"/>
      <c r="Q62" s="252"/>
      <c r="R62" s="252"/>
      <c r="S62" s="252"/>
      <c r="T62" s="252"/>
      <c r="U62" s="252"/>
      <c r="V62" s="252"/>
      <c r="W62" s="252"/>
      <c r="X62" s="252"/>
      <c r="Y62" s="252"/>
      <c r="Z62" s="252"/>
      <c r="AA62" s="254" t="s">
        <v>308</v>
      </c>
      <c r="AB62" s="252"/>
      <c r="AC62" s="252"/>
      <c r="AD62" s="252"/>
      <c r="AE62" s="252"/>
      <c r="AF62" s="255"/>
    </row>
    <row r="63" spans="1:32" ht="15">
      <c r="A63" s="249">
        <v>59</v>
      </c>
      <c r="B63" s="250" t="s">
        <v>366</v>
      </c>
      <c r="C63" s="251">
        <v>43761</v>
      </c>
      <c r="D63" s="262"/>
      <c r="E63" s="252" t="s">
        <v>308</v>
      </c>
      <c r="F63" s="262"/>
      <c r="G63" s="252"/>
      <c r="H63" s="252"/>
      <c r="I63" s="252"/>
      <c r="J63" s="252"/>
      <c r="K63" s="252"/>
      <c r="L63" s="252" t="s">
        <v>308</v>
      </c>
      <c r="M63" s="252"/>
      <c r="N63" s="252"/>
      <c r="O63" s="252"/>
      <c r="P63" s="252"/>
      <c r="Q63" s="252"/>
      <c r="R63" s="252"/>
      <c r="S63" s="254"/>
      <c r="T63" s="252"/>
      <c r="U63" s="252"/>
      <c r="V63" s="252"/>
      <c r="W63" s="252"/>
      <c r="X63" s="252"/>
      <c r="Y63" s="252"/>
      <c r="Z63" s="254"/>
      <c r="AA63" s="254" t="s">
        <v>308</v>
      </c>
      <c r="AB63" s="252"/>
      <c r="AC63" s="252"/>
      <c r="AD63" s="252"/>
      <c r="AE63" s="252"/>
      <c r="AF63" s="255"/>
    </row>
    <row r="64" spans="1:32" ht="15">
      <c r="A64" s="249">
        <v>60</v>
      </c>
      <c r="B64" s="250" t="s">
        <v>367</v>
      </c>
      <c r="C64" s="267">
        <v>43772</v>
      </c>
      <c r="D64" s="252"/>
      <c r="E64" s="252"/>
      <c r="F64" s="253"/>
      <c r="G64" s="252"/>
      <c r="H64" s="252" t="s">
        <v>308</v>
      </c>
      <c r="I64" s="252"/>
      <c r="J64" s="252"/>
      <c r="K64" s="252"/>
      <c r="L64" s="252"/>
      <c r="M64" s="252"/>
      <c r="N64" s="252"/>
      <c r="O64" s="252"/>
      <c r="P64" s="252"/>
      <c r="Q64" s="252"/>
      <c r="R64" s="252"/>
      <c r="S64" s="252"/>
      <c r="T64" s="252"/>
      <c r="U64" s="252"/>
      <c r="V64" s="252"/>
      <c r="W64" s="252"/>
      <c r="X64" s="252"/>
      <c r="Y64" s="252" t="s">
        <v>308</v>
      </c>
      <c r="Z64" s="252"/>
      <c r="AA64" s="254" t="s">
        <v>308</v>
      </c>
      <c r="AB64" s="252"/>
      <c r="AC64" s="252"/>
      <c r="AD64" s="252" t="s">
        <v>308</v>
      </c>
      <c r="AE64" s="252"/>
      <c r="AF64" s="255"/>
    </row>
    <row r="65" spans="1:32" ht="15">
      <c r="A65" s="249">
        <v>61</v>
      </c>
      <c r="B65" s="250" t="s">
        <v>368</v>
      </c>
      <c r="C65" s="251">
        <v>43774</v>
      </c>
      <c r="D65" s="252"/>
      <c r="E65" s="252" t="s">
        <v>308</v>
      </c>
      <c r="F65" s="253"/>
      <c r="G65" s="252"/>
      <c r="H65" s="252"/>
      <c r="I65" s="252"/>
      <c r="J65" s="252"/>
      <c r="K65" s="252"/>
      <c r="L65" s="252" t="s">
        <v>308</v>
      </c>
      <c r="M65" s="252"/>
      <c r="N65" s="252"/>
      <c r="O65" s="252"/>
      <c r="P65" s="252"/>
      <c r="Q65" s="252"/>
      <c r="R65" s="252"/>
      <c r="S65" s="252"/>
      <c r="T65" s="252"/>
      <c r="U65" s="252"/>
      <c r="V65" s="252"/>
      <c r="W65" s="252"/>
      <c r="X65" s="252"/>
      <c r="Y65" s="252"/>
      <c r="Z65" s="252"/>
      <c r="AA65" s="254" t="s">
        <v>308</v>
      </c>
      <c r="AB65" s="252"/>
      <c r="AC65" s="252"/>
      <c r="AD65" s="252"/>
      <c r="AE65" s="252"/>
      <c r="AF65" s="255"/>
    </row>
    <row r="66" spans="1:32" ht="15">
      <c r="A66" s="249">
        <v>62</v>
      </c>
      <c r="B66" s="250" t="s">
        <v>369</v>
      </c>
      <c r="C66" s="251">
        <v>43776</v>
      </c>
      <c r="D66" s="259"/>
      <c r="E66" s="252"/>
      <c r="F66" s="260" t="s">
        <v>308</v>
      </c>
      <c r="G66" s="252"/>
      <c r="H66" s="252"/>
      <c r="I66" s="252"/>
      <c r="J66" s="252"/>
      <c r="K66" s="252"/>
      <c r="L66" s="260" t="s">
        <v>308</v>
      </c>
      <c r="M66" s="252"/>
      <c r="N66" s="252"/>
      <c r="O66" s="252"/>
      <c r="P66" s="252"/>
      <c r="Q66" s="252"/>
      <c r="R66" s="252"/>
      <c r="S66" s="252"/>
      <c r="T66" s="252"/>
      <c r="U66" s="252"/>
      <c r="V66" s="252"/>
      <c r="W66" s="252"/>
      <c r="X66" s="252"/>
      <c r="Y66" s="252"/>
      <c r="Z66" s="252"/>
      <c r="AA66" s="254" t="s">
        <v>308</v>
      </c>
      <c r="AB66" s="252"/>
      <c r="AC66" s="252"/>
      <c r="AD66" s="252"/>
      <c r="AE66" s="252"/>
      <c r="AF66" s="255"/>
    </row>
    <row r="67" spans="1:32" ht="15">
      <c r="A67" s="249">
        <v>63</v>
      </c>
      <c r="B67" s="250" t="s">
        <v>370</v>
      </c>
      <c r="C67" s="251">
        <v>43789</v>
      </c>
      <c r="D67" s="252"/>
      <c r="E67" s="252"/>
      <c r="F67" s="253" t="s">
        <v>308</v>
      </c>
      <c r="G67" s="252"/>
      <c r="H67" s="252"/>
      <c r="I67" s="252"/>
      <c r="J67" s="252"/>
      <c r="K67" s="252"/>
      <c r="L67" s="252"/>
      <c r="M67" s="252"/>
      <c r="N67" s="252"/>
      <c r="O67" s="252"/>
      <c r="P67" s="252"/>
      <c r="Q67" s="252"/>
      <c r="R67" s="252"/>
      <c r="S67" s="252"/>
      <c r="T67" s="252"/>
      <c r="U67" s="252"/>
      <c r="V67" s="252"/>
      <c r="W67" s="252"/>
      <c r="X67" s="252" t="s">
        <v>308</v>
      </c>
      <c r="Y67" s="252"/>
      <c r="Z67" s="252"/>
      <c r="AA67" s="254" t="s">
        <v>308</v>
      </c>
      <c r="AB67" s="252"/>
      <c r="AC67" s="252"/>
      <c r="AD67" s="252"/>
      <c r="AE67" s="252"/>
      <c r="AF67" s="255"/>
    </row>
    <row r="68" spans="1:32" ht="15">
      <c r="A68" s="249">
        <v>64</v>
      </c>
      <c r="B68" s="250" t="s">
        <v>371</v>
      </c>
      <c r="C68" s="256">
        <v>43795</v>
      </c>
      <c r="D68" s="257"/>
      <c r="E68" s="252" t="s">
        <v>308</v>
      </c>
      <c r="F68" s="252"/>
      <c r="G68" s="252"/>
      <c r="H68" s="252"/>
      <c r="I68" s="252"/>
      <c r="J68" s="252"/>
      <c r="K68" s="252" t="s">
        <v>308</v>
      </c>
      <c r="L68" s="252"/>
      <c r="M68" s="252"/>
      <c r="N68" s="252"/>
      <c r="O68" s="252"/>
      <c r="P68" s="252"/>
      <c r="Q68" s="252"/>
      <c r="R68" s="252"/>
      <c r="S68" s="252"/>
      <c r="T68" s="252"/>
      <c r="U68" s="252"/>
      <c r="V68" s="252"/>
      <c r="W68" s="252" t="s">
        <v>308</v>
      </c>
      <c r="X68" s="252"/>
      <c r="Y68" s="252"/>
      <c r="Z68" s="252"/>
      <c r="AA68" s="252" t="s">
        <v>308</v>
      </c>
      <c r="AB68" s="252"/>
      <c r="AC68" s="252"/>
      <c r="AD68" s="252" t="s">
        <v>308</v>
      </c>
      <c r="AE68" s="252"/>
      <c r="AF68" s="255"/>
    </row>
    <row r="69" spans="1:32" ht="15">
      <c r="A69" s="249">
        <v>65</v>
      </c>
      <c r="B69" s="250" t="s">
        <v>372</v>
      </c>
      <c r="C69" s="251">
        <v>43798</v>
      </c>
      <c r="D69" s="259"/>
      <c r="E69" s="252"/>
      <c r="F69" s="260" t="s">
        <v>308</v>
      </c>
      <c r="G69" s="252"/>
      <c r="H69" s="252"/>
      <c r="I69" s="252"/>
      <c r="J69" s="252"/>
      <c r="K69" s="252"/>
      <c r="L69" s="260" t="s">
        <v>308</v>
      </c>
      <c r="M69" s="252"/>
      <c r="N69" s="252"/>
      <c r="O69" s="252"/>
      <c r="P69" s="252"/>
      <c r="Q69" s="252"/>
      <c r="R69" s="252"/>
      <c r="S69" s="252"/>
      <c r="T69" s="252"/>
      <c r="U69" s="252"/>
      <c r="V69" s="252"/>
      <c r="W69" s="252"/>
      <c r="X69" s="252"/>
      <c r="Y69" s="252"/>
      <c r="Z69" s="252"/>
      <c r="AA69" s="254" t="s">
        <v>308</v>
      </c>
      <c r="AB69" s="252"/>
      <c r="AC69" s="252"/>
      <c r="AD69" s="252"/>
      <c r="AE69" s="252"/>
      <c r="AF69" s="255"/>
    </row>
    <row r="70" spans="1:32" ht="15">
      <c r="A70" s="249">
        <v>66</v>
      </c>
      <c r="B70" s="250" t="s">
        <v>373</v>
      </c>
      <c r="C70" s="256">
        <v>43802</v>
      </c>
      <c r="D70" s="265"/>
      <c r="E70" s="264" t="s">
        <v>308</v>
      </c>
      <c r="F70" s="264"/>
      <c r="G70" s="264"/>
      <c r="H70" s="264"/>
      <c r="I70" s="264"/>
      <c r="J70" s="264"/>
      <c r="K70" s="264" t="s">
        <v>308</v>
      </c>
      <c r="L70" s="264"/>
      <c r="M70" s="264"/>
      <c r="N70" s="264"/>
      <c r="O70" s="264"/>
      <c r="P70" s="264"/>
      <c r="Q70" s="264"/>
      <c r="R70" s="264"/>
      <c r="S70" s="264"/>
      <c r="T70" s="264"/>
      <c r="U70" s="264"/>
      <c r="V70" s="264"/>
      <c r="W70" s="264" t="s">
        <v>308</v>
      </c>
      <c r="X70" s="264"/>
      <c r="Y70" s="264"/>
      <c r="Z70" s="264"/>
      <c r="AA70" s="254" t="s">
        <v>308</v>
      </c>
      <c r="AB70" s="264"/>
      <c r="AC70" s="264"/>
      <c r="AD70" s="264"/>
      <c r="AE70" s="264"/>
      <c r="AF70" s="255"/>
    </row>
    <row r="71" spans="1:32" ht="15">
      <c r="A71" s="249">
        <v>67</v>
      </c>
      <c r="B71" s="250" t="s">
        <v>374</v>
      </c>
      <c r="C71" s="256">
        <v>43804</v>
      </c>
      <c r="D71" s="263"/>
      <c r="E71" s="264" t="s">
        <v>308</v>
      </c>
      <c r="F71" s="264"/>
      <c r="G71" s="264"/>
      <c r="H71" s="264"/>
      <c r="I71" s="264"/>
      <c r="J71" s="264"/>
      <c r="K71" s="264" t="s">
        <v>308</v>
      </c>
      <c r="L71" s="264"/>
      <c r="M71" s="264"/>
      <c r="N71" s="264"/>
      <c r="O71" s="264"/>
      <c r="P71" s="264"/>
      <c r="Q71" s="264"/>
      <c r="R71" s="264"/>
      <c r="S71" s="264"/>
      <c r="T71" s="264"/>
      <c r="U71" s="264"/>
      <c r="V71" s="264"/>
      <c r="W71" s="264" t="s">
        <v>308</v>
      </c>
      <c r="X71" s="264"/>
      <c r="Y71" s="264"/>
      <c r="Z71" s="264"/>
      <c r="AA71" s="254" t="s">
        <v>308</v>
      </c>
      <c r="AB71" s="264"/>
      <c r="AC71" s="264"/>
      <c r="AD71" s="264"/>
      <c r="AE71" s="264"/>
      <c r="AF71" s="255"/>
    </row>
    <row r="72" spans="1:32" ht="15">
      <c r="A72" s="249">
        <v>68</v>
      </c>
      <c r="B72" s="250" t="s">
        <v>375</v>
      </c>
      <c r="C72" s="251">
        <v>43805</v>
      </c>
      <c r="D72" s="252"/>
      <c r="E72" s="252" t="s">
        <v>308</v>
      </c>
      <c r="F72" s="253"/>
      <c r="G72" s="252"/>
      <c r="H72" s="252"/>
      <c r="I72" s="252"/>
      <c r="J72" s="252"/>
      <c r="K72" s="252"/>
      <c r="L72" s="252" t="s">
        <v>308</v>
      </c>
      <c r="M72" s="252"/>
      <c r="N72" s="252"/>
      <c r="O72" s="252"/>
      <c r="P72" s="252"/>
      <c r="Q72" s="252"/>
      <c r="R72" s="252"/>
      <c r="S72" s="252"/>
      <c r="T72" s="252"/>
      <c r="U72" s="252"/>
      <c r="V72" s="252"/>
      <c r="W72" s="252"/>
      <c r="X72" s="252"/>
      <c r="Y72" s="252"/>
      <c r="Z72" s="252"/>
      <c r="AA72" s="254" t="s">
        <v>308</v>
      </c>
      <c r="AB72" s="252"/>
      <c r="AC72" s="252"/>
      <c r="AD72" s="252"/>
      <c r="AE72" s="252"/>
      <c r="AF72" s="255"/>
    </row>
    <row r="73" spans="1:32" ht="15">
      <c r="A73" s="249">
        <v>69</v>
      </c>
      <c r="B73" s="250" t="s">
        <v>376</v>
      </c>
      <c r="C73" s="251">
        <v>43815</v>
      </c>
      <c r="D73" s="259"/>
      <c r="E73" s="252"/>
      <c r="F73" s="260" t="s">
        <v>308</v>
      </c>
      <c r="G73" s="252"/>
      <c r="H73" s="252"/>
      <c r="I73" s="252"/>
      <c r="J73" s="252"/>
      <c r="K73" s="252"/>
      <c r="L73" s="260" t="s">
        <v>308</v>
      </c>
      <c r="M73" s="252"/>
      <c r="N73" s="252"/>
      <c r="O73" s="252"/>
      <c r="P73" s="252"/>
      <c r="Q73" s="252"/>
      <c r="R73" s="252"/>
      <c r="S73" s="252"/>
      <c r="T73" s="252"/>
      <c r="U73" s="252"/>
      <c r="V73" s="252"/>
      <c r="W73" s="252"/>
      <c r="X73" s="252"/>
      <c r="Y73" s="252"/>
      <c r="Z73" s="252"/>
      <c r="AA73" s="254" t="s">
        <v>308</v>
      </c>
      <c r="AB73" s="252"/>
      <c r="AC73" s="252"/>
      <c r="AD73" s="252"/>
      <c r="AE73" s="252"/>
      <c r="AF73" s="255"/>
    </row>
    <row r="74" spans="1:32" ht="15">
      <c r="A74" s="249">
        <v>70</v>
      </c>
      <c r="B74" s="250" t="s">
        <v>377</v>
      </c>
      <c r="C74" s="251">
        <v>43818</v>
      </c>
      <c r="D74" s="252"/>
      <c r="E74" s="252" t="s">
        <v>308</v>
      </c>
      <c r="F74" s="253"/>
      <c r="G74" s="252"/>
      <c r="H74" s="252"/>
      <c r="I74" s="252"/>
      <c r="J74" s="252"/>
      <c r="K74" s="252"/>
      <c r="L74" s="252" t="s">
        <v>308</v>
      </c>
      <c r="M74" s="252"/>
      <c r="N74" s="252"/>
      <c r="O74" s="252"/>
      <c r="P74" s="252"/>
      <c r="Q74" s="252"/>
      <c r="R74" s="252"/>
      <c r="S74" s="252"/>
      <c r="T74" s="252"/>
      <c r="U74" s="252"/>
      <c r="V74" s="252"/>
      <c r="W74" s="252"/>
      <c r="X74" s="252"/>
      <c r="Y74" s="252"/>
      <c r="Z74" s="252"/>
      <c r="AA74" s="254" t="s">
        <v>308</v>
      </c>
      <c r="AB74" s="252"/>
      <c r="AC74" s="252"/>
      <c r="AD74" s="252"/>
      <c r="AE74" s="252"/>
      <c r="AF74" s="255"/>
    </row>
    <row r="75" spans="1:32" ht="15">
      <c r="A75" s="249">
        <v>71</v>
      </c>
      <c r="B75" s="250" t="s">
        <v>378</v>
      </c>
      <c r="C75" s="251">
        <v>43819</v>
      </c>
      <c r="D75" s="252"/>
      <c r="E75" s="252"/>
      <c r="F75" s="252"/>
      <c r="G75" s="253" t="s">
        <v>308</v>
      </c>
      <c r="H75" s="252"/>
      <c r="I75" s="252"/>
      <c r="J75" s="252"/>
      <c r="K75" s="252" t="s">
        <v>308</v>
      </c>
      <c r="L75" s="252"/>
      <c r="M75" s="252"/>
      <c r="N75" s="252"/>
      <c r="O75" s="252"/>
      <c r="P75" s="252"/>
      <c r="Q75" s="252"/>
      <c r="R75" s="252"/>
      <c r="S75" s="252"/>
      <c r="T75" s="252"/>
      <c r="U75" s="252"/>
      <c r="V75" s="252"/>
      <c r="W75" s="252"/>
      <c r="X75" s="252"/>
      <c r="Y75" s="252"/>
      <c r="Z75" s="252"/>
      <c r="AA75" s="254" t="s">
        <v>308</v>
      </c>
      <c r="AB75" s="252"/>
      <c r="AC75" s="252"/>
      <c r="AD75" s="252"/>
      <c r="AE75" s="252"/>
      <c r="AF75" s="255"/>
    </row>
    <row r="76" spans="1:32" ht="15">
      <c r="A76" s="249">
        <v>72</v>
      </c>
      <c r="B76" s="250" t="s">
        <v>379</v>
      </c>
      <c r="C76" s="251">
        <v>43822</v>
      </c>
      <c r="D76" s="252"/>
      <c r="E76" s="252"/>
      <c r="F76" s="253"/>
      <c r="G76" s="252"/>
      <c r="H76" s="252" t="s">
        <v>308</v>
      </c>
      <c r="I76" s="252"/>
      <c r="J76" s="252"/>
      <c r="K76" s="252"/>
      <c r="L76" s="252" t="s">
        <v>308</v>
      </c>
      <c r="M76" s="252"/>
      <c r="N76" s="252"/>
      <c r="O76" s="252"/>
      <c r="P76" s="252"/>
      <c r="Q76" s="252"/>
      <c r="R76" s="252"/>
      <c r="S76" s="252"/>
      <c r="T76" s="252"/>
      <c r="U76" s="252"/>
      <c r="V76" s="252"/>
      <c r="W76" s="252"/>
      <c r="X76" s="252"/>
      <c r="Y76" s="252"/>
      <c r="Z76" s="252"/>
      <c r="AA76" s="254" t="s">
        <v>308</v>
      </c>
      <c r="AB76" s="252"/>
      <c r="AC76" s="252"/>
      <c r="AD76" s="252" t="s">
        <v>308</v>
      </c>
      <c r="AE76" s="252"/>
      <c r="AF76" s="255"/>
    </row>
  </sheetData>
  <sheetProtection/>
  <mergeCells count="10">
    <mergeCell ref="P2:V2"/>
    <mergeCell ref="W2:Z2"/>
    <mergeCell ref="AA2:AC2"/>
    <mergeCell ref="AD2:AE2"/>
    <mergeCell ref="A2:A3"/>
    <mergeCell ref="B2:B3"/>
    <mergeCell ref="C2:C3"/>
    <mergeCell ref="D2:D3"/>
    <mergeCell ref="E2:I2"/>
    <mergeCell ref="J2:O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X15"/>
  <sheetViews>
    <sheetView view="pageBreakPreview" zoomScale="145" zoomScaleSheetLayoutView="145" zoomScalePageLayoutView="0" workbookViewId="0" topLeftCell="A1">
      <selection activeCell="G11" sqref="G11:G12"/>
    </sheetView>
  </sheetViews>
  <sheetFormatPr defaultColWidth="9.140625" defaultRowHeight="15"/>
  <cols>
    <col min="2" max="2" width="29.00390625" style="0" customWidth="1"/>
    <col min="3" max="3" width="10.28125" style="0" customWidth="1"/>
    <col min="6" max="6" width="12.7109375" style="0" customWidth="1"/>
  </cols>
  <sheetData>
    <row r="1" spans="1:6" ht="90" customHeight="1">
      <c r="A1" s="158" t="s">
        <v>88</v>
      </c>
      <c r="B1" s="158"/>
      <c r="C1" s="158"/>
      <c r="D1" s="158"/>
      <c r="E1" s="158"/>
      <c r="F1" s="158"/>
    </row>
    <row r="2" ht="15.75" thickBot="1"/>
    <row r="3" spans="1:6" ht="15.75" thickBot="1">
      <c r="A3" s="160" t="s">
        <v>0</v>
      </c>
      <c r="B3" s="160" t="s">
        <v>89</v>
      </c>
      <c r="C3" s="160" t="s">
        <v>91</v>
      </c>
      <c r="D3" s="162"/>
      <c r="E3" s="162"/>
      <c r="F3" s="163"/>
    </row>
    <row r="4" spans="1:6" ht="45.75" thickBot="1">
      <c r="A4" s="161"/>
      <c r="B4" s="161"/>
      <c r="C4" s="161"/>
      <c r="D4" s="16">
        <v>2018</v>
      </c>
      <c r="E4" s="16">
        <v>2019</v>
      </c>
      <c r="F4" s="16" t="s">
        <v>3</v>
      </c>
    </row>
    <row r="5" spans="1:6" ht="15">
      <c r="A5" s="33">
        <v>1</v>
      </c>
      <c r="B5" s="34">
        <v>2</v>
      </c>
      <c r="C5" s="34">
        <v>3</v>
      </c>
      <c r="D5" s="129">
        <v>4</v>
      </c>
      <c r="E5" s="34">
        <v>5</v>
      </c>
      <c r="F5" s="34">
        <v>6</v>
      </c>
    </row>
    <row r="6" spans="1:6" ht="15">
      <c r="A6" s="38">
        <v>1</v>
      </c>
      <c r="B6" s="30" t="s">
        <v>90</v>
      </c>
      <c r="C6" s="39" t="s">
        <v>92</v>
      </c>
      <c r="D6" s="31">
        <v>20.046</v>
      </c>
      <c r="E6" s="141">
        <f>E7+E8+E9</f>
        <v>19.098300000000002</v>
      </c>
      <c r="F6" s="90">
        <f>1-D6/E6</f>
        <v>-0.04962221768429642</v>
      </c>
    </row>
    <row r="7" spans="1:24" ht="15">
      <c r="A7" s="38" t="s">
        <v>55</v>
      </c>
      <c r="B7" s="30" t="s">
        <v>93</v>
      </c>
      <c r="C7" s="39" t="s">
        <v>92</v>
      </c>
      <c r="D7" s="31">
        <v>10.843</v>
      </c>
      <c r="E7" s="141">
        <v>10.6407</v>
      </c>
      <c r="F7" s="90">
        <f aca="true" t="shared" si="0" ref="F7:F15">1-D7/E7</f>
        <v>-0.019011907111374127</v>
      </c>
      <c r="T7" s="35"/>
      <c r="U7" s="35"/>
      <c r="V7" s="35"/>
      <c r="W7" s="35"/>
      <c r="X7" s="35"/>
    </row>
    <row r="8" spans="1:24" ht="15">
      <c r="A8" s="38" t="s">
        <v>57</v>
      </c>
      <c r="B8" s="30" t="s">
        <v>94</v>
      </c>
      <c r="C8" s="39" t="s">
        <v>92</v>
      </c>
      <c r="D8" s="124">
        <v>5.423</v>
      </c>
      <c r="E8" s="126">
        <v>4.6736</v>
      </c>
      <c r="F8" s="90">
        <f t="shared" si="0"/>
        <v>-0.16034748373844554</v>
      </c>
      <c r="T8" s="159"/>
      <c r="U8" s="159"/>
      <c r="V8" s="159"/>
      <c r="W8" s="159"/>
      <c r="X8" s="159"/>
    </row>
    <row r="9" spans="1:24" ht="15">
      <c r="A9" s="38" t="s">
        <v>59</v>
      </c>
      <c r="B9" s="30" t="s">
        <v>227</v>
      </c>
      <c r="C9" s="39" t="s">
        <v>92</v>
      </c>
      <c r="D9" s="31">
        <v>3.784</v>
      </c>
      <c r="E9" s="126">
        <v>3.784</v>
      </c>
      <c r="F9" s="90">
        <f t="shared" si="0"/>
        <v>0</v>
      </c>
      <c r="T9" s="26"/>
      <c r="U9" s="36"/>
      <c r="V9" s="36"/>
      <c r="W9" s="36"/>
      <c r="X9" s="36"/>
    </row>
    <row r="10" spans="1:24" ht="15">
      <c r="A10" s="38" t="s">
        <v>95</v>
      </c>
      <c r="B10" s="30" t="s">
        <v>96</v>
      </c>
      <c r="C10" s="39" t="s">
        <v>92</v>
      </c>
      <c r="D10" s="141">
        <f>D11+D12</f>
        <v>16.2346</v>
      </c>
      <c r="E10" s="141">
        <f>E11+E12</f>
        <v>16.2346</v>
      </c>
      <c r="F10" s="90">
        <f t="shared" si="0"/>
        <v>0</v>
      </c>
      <c r="T10" s="21"/>
      <c r="U10" s="25"/>
      <c r="V10" s="25"/>
      <c r="W10" s="25"/>
      <c r="X10" s="25"/>
    </row>
    <row r="11" spans="1:24" ht="15">
      <c r="A11" s="38" t="s">
        <v>67</v>
      </c>
      <c r="B11" s="30" t="s">
        <v>97</v>
      </c>
      <c r="C11" s="39" t="s">
        <v>92</v>
      </c>
      <c r="D11" s="141">
        <v>10.415</v>
      </c>
      <c r="E11" s="141">
        <v>10.415</v>
      </c>
      <c r="F11" s="90">
        <f t="shared" si="0"/>
        <v>0</v>
      </c>
      <c r="T11" s="37"/>
      <c r="U11" s="37"/>
      <c r="V11" s="22"/>
      <c r="W11" s="22"/>
      <c r="X11" s="22"/>
    </row>
    <row r="12" spans="1:6" ht="15">
      <c r="A12" s="38" t="s">
        <v>72</v>
      </c>
      <c r="B12" s="30" t="s">
        <v>98</v>
      </c>
      <c r="C12" s="39" t="s">
        <v>92</v>
      </c>
      <c r="D12" s="141">
        <v>5.819599999999999</v>
      </c>
      <c r="E12" s="141">
        <v>5.819599999999999</v>
      </c>
      <c r="F12" s="90">
        <f t="shared" si="0"/>
        <v>0</v>
      </c>
    </row>
    <row r="13" spans="1:6" ht="15">
      <c r="A13" s="38" t="s">
        <v>79</v>
      </c>
      <c r="B13" s="30" t="s">
        <v>102</v>
      </c>
      <c r="C13" s="39" t="s">
        <v>99</v>
      </c>
      <c r="D13" s="31">
        <v>15</v>
      </c>
      <c r="E13" s="126">
        <f>E14+E15</f>
        <v>17</v>
      </c>
      <c r="F13" s="90">
        <f t="shared" si="0"/>
        <v>0.11764705882352944</v>
      </c>
    </row>
    <row r="14" spans="1:6" ht="15">
      <c r="A14" s="38" t="s">
        <v>81</v>
      </c>
      <c r="B14" s="30" t="s">
        <v>100</v>
      </c>
      <c r="C14" s="39" t="s">
        <v>99</v>
      </c>
      <c r="D14" s="31">
        <v>1</v>
      </c>
      <c r="E14" s="126">
        <v>1</v>
      </c>
      <c r="F14" s="90">
        <f t="shared" si="0"/>
        <v>0</v>
      </c>
    </row>
    <row r="15" spans="1:6" ht="15">
      <c r="A15" s="38" t="s">
        <v>85</v>
      </c>
      <c r="B15" s="30" t="s">
        <v>101</v>
      </c>
      <c r="C15" s="39" t="s">
        <v>99</v>
      </c>
      <c r="D15" s="31">
        <v>14</v>
      </c>
      <c r="E15" s="126">
        <v>16</v>
      </c>
      <c r="F15" s="90">
        <f t="shared" si="0"/>
        <v>0.125</v>
      </c>
    </row>
  </sheetData>
  <sheetProtection/>
  <mergeCells count="6">
    <mergeCell ref="A1:F1"/>
    <mergeCell ref="T8:X8"/>
    <mergeCell ref="A3:A4"/>
    <mergeCell ref="B3:B4"/>
    <mergeCell ref="D3:F3"/>
    <mergeCell ref="C3:C4"/>
  </mergeCells>
  <printOptions/>
  <pageMargins left="0.7" right="0.7" top="0.75" bottom="0.75" header="0.3" footer="0.3"/>
  <pageSetup horizontalDpi="600" verticalDpi="600"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W15"/>
  <sheetViews>
    <sheetView view="pageBreakPreview" zoomScale="150" zoomScaleSheetLayoutView="150" zoomScalePageLayoutView="0" workbookViewId="0" topLeftCell="A4">
      <selection activeCell="H10" sqref="H10"/>
    </sheetView>
  </sheetViews>
  <sheetFormatPr defaultColWidth="9.140625" defaultRowHeight="15"/>
  <cols>
    <col min="2" max="2" width="29.00390625" style="0" customWidth="1"/>
    <col min="3" max="3" width="10.28125" style="0" customWidth="1"/>
    <col min="6" max="6" width="10.8515625" style="0" customWidth="1"/>
    <col min="9" max="9" width="28.00390625" style="0" customWidth="1"/>
  </cols>
  <sheetData>
    <row r="1" spans="1:6" ht="87.75" customHeight="1">
      <c r="A1" s="158" t="s">
        <v>103</v>
      </c>
      <c r="B1" s="158"/>
      <c r="C1" s="158"/>
      <c r="D1" s="158"/>
      <c r="E1" s="158"/>
      <c r="F1" s="158"/>
    </row>
    <row r="2" ht="15.75" thickBot="1"/>
    <row r="3" spans="1:6" ht="30" customHeight="1" thickBot="1">
      <c r="A3" s="160" t="s">
        <v>0</v>
      </c>
      <c r="B3" s="160" t="s">
        <v>89</v>
      </c>
      <c r="C3" s="164" t="s">
        <v>91</v>
      </c>
      <c r="D3" s="165" t="s">
        <v>2</v>
      </c>
      <c r="E3" s="162"/>
      <c r="F3" s="163"/>
    </row>
    <row r="4" spans="1:6" ht="75.75" thickBot="1">
      <c r="A4" s="161"/>
      <c r="B4" s="161"/>
      <c r="C4" s="161"/>
      <c r="D4" s="16">
        <v>2018</v>
      </c>
      <c r="E4" s="16">
        <v>2019</v>
      </c>
      <c r="F4" s="16" t="s">
        <v>3</v>
      </c>
    </row>
    <row r="5" spans="1:6" ht="15">
      <c r="A5" s="33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</row>
    <row r="6" spans="1:6" ht="15">
      <c r="A6" s="38">
        <v>1</v>
      </c>
      <c r="B6" s="30" t="s">
        <v>90</v>
      </c>
      <c r="C6" s="39"/>
      <c r="D6" s="31"/>
      <c r="E6" s="31"/>
      <c r="F6" s="62">
        <f>E6-D6</f>
        <v>0</v>
      </c>
    </row>
    <row r="7" spans="1:23" ht="15">
      <c r="A7" s="38" t="s">
        <v>55</v>
      </c>
      <c r="B7" s="30" t="s">
        <v>93</v>
      </c>
      <c r="C7" s="39" t="s">
        <v>104</v>
      </c>
      <c r="D7" s="23">
        <v>0.602</v>
      </c>
      <c r="E7" s="125">
        <v>0.602</v>
      </c>
      <c r="F7" s="90">
        <f>E7-D7</f>
        <v>0</v>
      </c>
      <c r="S7" s="35"/>
      <c r="T7" s="35"/>
      <c r="U7" s="35"/>
      <c r="V7" s="35"/>
      <c r="W7" s="35"/>
    </row>
    <row r="8" spans="1:23" ht="15">
      <c r="A8" s="38" t="s">
        <v>57</v>
      </c>
      <c r="B8" s="30" t="s">
        <v>94</v>
      </c>
      <c r="C8" s="39" t="s">
        <v>104</v>
      </c>
      <c r="D8" s="23">
        <v>0.5</v>
      </c>
      <c r="E8" s="125">
        <v>0.5</v>
      </c>
      <c r="F8" s="90">
        <f aca="true" t="shared" si="0" ref="F8:F15">E8-D8</f>
        <v>0</v>
      </c>
      <c r="S8" s="159"/>
      <c r="T8" s="159"/>
      <c r="U8" s="159"/>
      <c r="V8" s="159"/>
      <c r="W8" s="159"/>
    </row>
    <row r="9" spans="1:23" ht="15">
      <c r="A9" s="38" t="s">
        <v>59</v>
      </c>
      <c r="B9" s="30" t="s">
        <v>227</v>
      </c>
      <c r="C9" s="39" t="s">
        <v>104</v>
      </c>
      <c r="D9" s="23">
        <v>0.397</v>
      </c>
      <c r="E9" s="125">
        <v>0.397</v>
      </c>
      <c r="F9" s="90">
        <f t="shared" si="0"/>
        <v>0</v>
      </c>
      <c r="S9" s="26"/>
      <c r="T9" s="36"/>
      <c r="U9" s="36"/>
      <c r="V9" s="36"/>
      <c r="W9" s="36"/>
    </row>
    <row r="10" spans="1:23" ht="15">
      <c r="A10" s="38" t="s">
        <v>95</v>
      </c>
      <c r="B10" s="30" t="s">
        <v>96</v>
      </c>
      <c r="C10" s="39"/>
      <c r="D10" s="124"/>
      <c r="E10" s="30"/>
      <c r="F10" s="90"/>
      <c r="S10" s="21"/>
      <c r="T10" s="25"/>
      <c r="U10" s="25"/>
      <c r="V10" s="25"/>
      <c r="W10" s="25"/>
    </row>
    <row r="11" spans="1:23" ht="15">
      <c r="A11" s="38" t="s">
        <v>67</v>
      </c>
      <c r="B11" s="30" t="s">
        <v>97</v>
      </c>
      <c r="C11" s="39" t="s">
        <v>104</v>
      </c>
      <c r="D11" s="23">
        <v>0.6522</v>
      </c>
      <c r="E11" s="125">
        <v>0.6522</v>
      </c>
      <c r="F11" s="90">
        <f t="shared" si="0"/>
        <v>0</v>
      </c>
      <c r="S11" s="37"/>
      <c r="T11" s="37"/>
      <c r="U11" s="22"/>
      <c r="V11" s="22"/>
      <c r="W11" s="22"/>
    </row>
    <row r="12" spans="1:6" ht="15">
      <c r="A12" s="38" t="s">
        <v>72</v>
      </c>
      <c r="B12" s="30" t="s">
        <v>98</v>
      </c>
      <c r="C12" s="39" t="s">
        <v>104</v>
      </c>
      <c r="D12" s="23">
        <v>0.605</v>
      </c>
      <c r="E12" s="125">
        <v>0.605</v>
      </c>
      <c r="F12" s="90">
        <f t="shared" si="0"/>
        <v>0</v>
      </c>
    </row>
    <row r="13" spans="1:6" ht="15">
      <c r="A13" s="38" t="s">
        <v>79</v>
      </c>
      <c r="B13" s="30" t="s">
        <v>102</v>
      </c>
      <c r="C13" s="39"/>
      <c r="D13" s="124"/>
      <c r="E13" s="30"/>
      <c r="F13" s="90"/>
    </row>
    <row r="14" spans="1:6" ht="15">
      <c r="A14" s="38" t="s">
        <v>81</v>
      </c>
      <c r="B14" s="30" t="s">
        <v>100</v>
      </c>
      <c r="C14" s="39" t="s">
        <v>104</v>
      </c>
      <c r="D14" s="23">
        <v>0.558</v>
      </c>
      <c r="E14" s="125">
        <v>0.558</v>
      </c>
      <c r="F14" s="90">
        <f t="shared" si="0"/>
        <v>0</v>
      </c>
    </row>
    <row r="15" spans="1:6" ht="15">
      <c r="A15" s="38" t="s">
        <v>83</v>
      </c>
      <c r="B15" s="30" t="s">
        <v>101</v>
      </c>
      <c r="C15" s="39" t="s">
        <v>104</v>
      </c>
      <c r="D15" s="23">
        <v>0.628</v>
      </c>
      <c r="E15" s="125">
        <v>0.628</v>
      </c>
      <c r="F15" s="90">
        <f t="shared" si="0"/>
        <v>0</v>
      </c>
    </row>
  </sheetData>
  <sheetProtection/>
  <mergeCells count="6">
    <mergeCell ref="S8:W8"/>
    <mergeCell ref="A3:A4"/>
    <mergeCell ref="B3:B4"/>
    <mergeCell ref="C3:C4"/>
    <mergeCell ref="A1:F1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E27"/>
  <sheetViews>
    <sheetView view="pageBreakPreview" zoomScale="115" zoomScaleSheetLayoutView="115" zoomScalePageLayoutView="0" workbookViewId="0" topLeftCell="A13">
      <selection activeCell="B26" sqref="B26"/>
    </sheetView>
  </sheetViews>
  <sheetFormatPr defaultColWidth="9.140625" defaultRowHeight="15"/>
  <cols>
    <col min="1" max="1" width="5.140625" style="0" customWidth="1"/>
    <col min="2" max="2" width="37.8515625" style="0" customWidth="1"/>
    <col min="3" max="5" width="16.00390625" style="0" customWidth="1"/>
  </cols>
  <sheetData>
    <row r="1" spans="1:5" ht="39.75" customHeight="1">
      <c r="A1" s="166" t="s">
        <v>108</v>
      </c>
      <c r="B1" s="167"/>
      <c r="C1" s="167"/>
      <c r="D1" s="167"/>
      <c r="E1" s="167"/>
    </row>
    <row r="2" ht="15.75" thickBot="1"/>
    <row r="3" spans="1:5" ht="15.75" thickBot="1">
      <c r="A3" s="160" t="s">
        <v>0</v>
      </c>
      <c r="B3" s="160" t="s">
        <v>1</v>
      </c>
      <c r="C3" s="165" t="s">
        <v>2</v>
      </c>
      <c r="D3" s="162"/>
      <c r="E3" s="163"/>
    </row>
    <row r="4" spans="1:5" ht="45.75" thickBot="1">
      <c r="A4" s="161"/>
      <c r="B4" s="161"/>
      <c r="C4" s="2">
        <v>2018</v>
      </c>
      <c r="D4" s="2">
        <v>2019</v>
      </c>
      <c r="E4" s="2" t="s">
        <v>3</v>
      </c>
    </row>
    <row r="5" spans="1:5" ht="15.75" thickBot="1">
      <c r="A5" s="3">
        <v>1</v>
      </c>
      <c r="B5" s="2">
        <v>2</v>
      </c>
      <c r="C5" s="2">
        <v>4</v>
      </c>
      <c r="D5" s="2">
        <v>4</v>
      </c>
      <c r="E5" s="2">
        <v>5</v>
      </c>
    </row>
    <row r="6" spans="1:5" ht="63.75" customHeight="1" thickBot="1">
      <c r="A6" s="10">
        <v>1</v>
      </c>
      <c r="B6" s="11" t="s">
        <v>10</v>
      </c>
      <c r="C6" s="12"/>
      <c r="D6" s="9"/>
      <c r="E6" s="12"/>
    </row>
    <row r="7" spans="1:5" ht="15.75" thickBot="1">
      <c r="A7" s="6" t="s">
        <v>11</v>
      </c>
      <c r="B7" s="7" t="s">
        <v>4</v>
      </c>
      <c r="C7" s="114"/>
      <c r="D7" s="30"/>
      <c r="E7" s="8"/>
    </row>
    <row r="8" spans="1:5" ht="15.75" thickBot="1">
      <c r="A8" s="6" t="s">
        <v>12</v>
      </c>
      <c r="B8" s="7" t="s">
        <v>5</v>
      </c>
      <c r="C8" s="114"/>
      <c r="D8" s="101"/>
      <c r="E8" s="8"/>
    </row>
    <row r="9" spans="1:5" ht="15.75" thickBot="1">
      <c r="A9" s="6" t="s">
        <v>13</v>
      </c>
      <c r="B9" s="7" t="s">
        <v>6</v>
      </c>
      <c r="C9" s="101"/>
      <c r="D9" s="101"/>
      <c r="E9" s="8"/>
    </row>
    <row r="10" spans="1:5" ht="15.75" thickBot="1">
      <c r="A10" s="6" t="s">
        <v>14</v>
      </c>
      <c r="B10" s="7" t="s">
        <v>7</v>
      </c>
      <c r="C10" s="127">
        <v>0.796817625458996</v>
      </c>
      <c r="D10" s="127">
        <v>0.6035087719298246</v>
      </c>
      <c r="E10" s="8">
        <f>D10-C10</f>
        <v>-0.1933088535291715</v>
      </c>
    </row>
    <row r="11" spans="1:5" ht="56.25" customHeight="1" thickBot="1">
      <c r="A11" s="1">
        <v>2</v>
      </c>
      <c r="B11" s="4" t="s">
        <v>23</v>
      </c>
      <c r="C11" s="116"/>
      <c r="D11" s="116"/>
      <c r="E11" s="9"/>
    </row>
    <row r="12" spans="1:5" ht="15.75" thickBot="1">
      <c r="A12" s="13" t="s">
        <v>15</v>
      </c>
      <c r="B12" s="14" t="s">
        <v>4</v>
      </c>
      <c r="C12" s="15"/>
      <c r="D12" s="15"/>
      <c r="E12" s="15"/>
    </row>
    <row r="13" spans="1:5" ht="15.75" thickBot="1">
      <c r="A13" s="6" t="s">
        <v>16</v>
      </c>
      <c r="B13" s="7" t="s">
        <v>5</v>
      </c>
      <c r="C13" s="115"/>
      <c r="D13" s="115"/>
      <c r="E13" s="8"/>
    </row>
    <row r="14" spans="1:5" ht="15.75" thickBot="1">
      <c r="A14" s="6" t="s">
        <v>17</v>
      </c>
      <c r="B14" s="7" t="s">
        <v>6</v>
      </c>
      <c r="C14" s="30"/>
      <c r="D14" s="30"/>
      <c r="E14" s="8"/>
    </row>
    <row r="15" spans="1:5" ht="15.75" thickBot="1">
      <c r="A15" s="6" t="s">
        <v>18</v>
      </c>
      <c r="B15" s="7" t="s">
        <v>7</v>
      </c>
      <c r="C15" s="127">
        <v>0.319053447572419</v>
      </c>
      <c r="D15" s="106">
        <v>0.2953896368829049</v>
      </c>
      <c r="E15" s="8">
        <f>D15-C15</f>
        <v>-0.023663810689514064</v>
      </c>
    </row>
    <row r="16" spans="1:5" ht="139.5" thickBot="1">
      <c r="A16" s="1">
        <v>3</v>
      </c>
      <c r="B16" s="4" t="s">
        <v>24</v>
      </c>
      <c r="C16" s="116"/>
      <c r="D16" s="116"/>
      <c r="E16" s="9"/>
    </row>
    <row r="17" spans="1:5" ht="15.75" thickBot="1">
      <c r="A17" s="13" t="s">
        <v>25</v>
      </c>
      <c r="B17" s="14" t="s">
        <v>4</v>
      </c>
      <c r="C17" s="15"/>
      <c r="D17" s="15"/>
      <c r="E17" s="15"/>
    </row>
    <row r="18" spans="1:5" ht="15.75" thickBot="1">
      <c r="A18" s="6" t="s">
        <v>26</v>
      </c>
      <c r="B18" s="7" t="s">
        <v>5</v>
      </c>
      <c r="C18" s="8"/>
      <c r="D18" s="8"/>
      <c r="E18" s="8"/>
    </row>
    <row r="19" spans="1:5" ht="15.75" thickBot="1">
      <c r="A19" s="6" t="s">
        <v>27</v>
      </c>
      <c r="B19" s="7" t="s">
        <v>6</v>
      </c>
      <c r="C19" s="8"/>
      <c r="D19" s="8"/>
      <c r="E19" s="8"/>
    </row>
    <row r="20" spans="1:5" ht="15.75" thickBot="1">
      <c r="A20" s="6" t="s">
        <v>28</v>
      </c>
      <c r="B20" s="7" t="s">
        <v>7</v>
      </c>
      <c r="C20" s="8">
        <v>0.0489596083231334</v>
      </c>
      <c r="D20" s="8">
        <v>0.03671970624235006</v>
      </c>
      <c r="E20" s="8">
        <f>D20-C20</f>
        <v>-0.012239902080783335</v>
      </c>
    </row>
    <row r="21" spans="1:5" ht="144.75" customHeight="1" thickBot="1">
      <c r="A21" s="1">
        <v>4</v>
      </c>
      <c r="B21" s="4" t="s">
        <v>29</v>
      </c>
      <c r="C21" s="9"/>
      <c r="D21" s="9"/>
      <c r="E21" s="9"/>
    </row>
    <row r="22" spans="1:5" ht="15.75" thickBot="1">
      <c r="A22" s="13" t="s">
        <v>19</v>
      </c>
      <c r="B22" s="14" t="s">
        <v>4</v>
      </c>
      <c r="C22" s="15"/>
      <c r="D22" s="15"/>
      <c r="E22" s="15"/>
    </row>
    <row r="23" spans="1:5" ht="15.75" thickBot="1">
      <c r="A23" s="6" t="s">
        <v>20</v>
      </c>
      <c r="B23" s="7" t="s">
        <v>5</v>
      </c>
      <c r="C23" s="8"/>
      <c r="D23" s="8"/>
      <c r="E23" s="8"/>
    </row>
    <row r="24" spans="1:5" ht="15.75" thickBot="1">
      <c r="A24" s="6" t="s">
        <v>21</v>
      </c>
      <c r="B24" s="7" t="s">
        <v>6</v>
      </c>
      <c r="C24" s="8"/>
      <c r="D24" s="8"/>
      <c r="E24" s="8"/>
    </row>
    <row r="25" spans="1:5" ht="15.75" thickBot="1">
      <c r="A25" s="6" t="s">
        <v>22</v>
      </c>
      <c r="B25" s="7" t="s">
        <v>7</v>
      </c>
      <c r="C25" s="8">
        <v>0.0815993472052224</v>
      </c>
      <c r="D25" s="8">
        <v>0.06119951040391677</v>
      </c>
      <c r="E25" s="8">
        <f>D25-C25</f>
        <v>-0.02039983680130563</v>
      </c>
    </row>
    <row r="26" spans="1:5" ht="90.75" customHeight="1" thickBot="1">
      <c r="A26" s="3">
        <v>5</v>
      </c>
      <c r="B26" s="5" t="s">
        <v>8</v>
      </c>
      <c r="C26" s="16"/>
      <c r="D26" s="16"/>
      <c r="E26" s="16"/>
    </row>
    <row r="27" spans="1:5" ht="90.75" customHeight="1" thickBot="1">
      <c r="A27" s="6" t="s">
        <v>30</v>
      </c>
      <c r="B27" s="5" t="s">
        <v>9</v>
      </c>
      <c r="C27" s="16"/>
      <c r="D27" s="16"/>
      <c r="E27" s="16"/>
    </row>
  </sheetData>
  <sheetProtection/>
  <mergeCells count="4">
    <mergeCell ref="A3:A4"/>
    <mergeCell ref="B3:B4"/>
    <mergeCell ref="C3:E3"/>
    <mergeCell ref="A1:E1"/>
  </mergeCells>
  <printOptions/>
  <pageMargins left="0.7086614173228347" right="0.3937007874015748" top="0.3937007874015748" bottom="0.3937007874015748" header="0.31496062992125984" footer="0.31496062992125984"/>
  <pageSetup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H10"/>
  <sheetViews>
    <sheetView view="pageBreakPreview" zoomScale="85" zoomScaleNormal="70" zoomScaleSheetLayoutView="85" zoomScalePageLayoutView="0" workbookViewId="0" topLeftCell="A1">
      <selection activeCell="S6" sqref="S6"/>
    </sheetView>
  </sheetViews>
  <sheetFormatPr defaultColWidth="9.140625" defaultRowHeight="15"/>
  <cols>
    <col min="1" max="1" width="6.421875" style="17" customWidth="1"/>
    <col min="2" max="2" width="29.421875" style="17" customWidth="1"/>
    <col min="3" max="4" width="9.28125" style="17" bestFit="1" customWidth="1"/>
    <col min="5" max="5" width="14.00390625" style="17" bestFit="1" customWidth="1"/>
    <col min="6" max="6" width="14.140625" style="17" bestFit="1" customWidth="1"/>
    <col min="7" max="8" width="9.28125" style="17" bestFit="1" customWidth="1"/>
    <col min="9" max="9" width="14.00390625" style="17" bestFit="1" customWidth="1"/>
    <col min="10" max="10" width="14.140625" style="17" bestFit="1" customWidth="1"/>
    <col min="11" max="13" width="9.28125" style="17" bestFit="1" customWidth="1"/>
    <col min="14" max="14" width="10.57421875" style="20" bestFit="1" customWidth="1"/>
    <col min="15" max="17" width="9.28125" style="17" bestFit="1" customWidth="1"/>
    <col min="18" max="18" width="10.57421875" style="17" bestFit="1" customWidth="1"/>
    <col min="19" max="19" width="29.57421875" style="17" customWidth="1"/>
    <col min="20" max="20" width="78.140625" style="17" customWidth="1"/>
    <col min="21" max="26" width="9.28125" style="17" hidden="1" customWidth="1"/>
    <col min="27" max="35" width="0" style="17" hidden="1" customWidth="1"/>
    <col min="36" max="16384" width="9.140625" style="17" customWidth="1"/>
  </cols>
  <sheetData>
    <row r="1" spans="1:20" ht="35.25" customHeight="1">
      <c r="A1" s="168" t="s">
        <v>107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</row>
    <row r="2" spans="1:20" ht="63.75" customHeight="1" thickBo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spans="1:20" ht="157.5" customHeight="1" thickBot="1">
      <c r="A3" s="169" t="s">
        <v>47</v>
      </c>
      <c r="B3" s="169" t="s">
        <v>31</v>
      </c>
      <c r="C3" s="171" t="s">
        <v>42</v>
      </c>
      <c r="D3" s="172"/>
      <c r="E3" s="172"/>
      <c r="F3" s="173"/>
      <c r="G3" s="171" t="s">
        <v>43</v>
      </c>
      <c r="H3" s="172"/>
      <c r="I3" s="172"/>
      <c r="J3" s="173"/>
      <c r="K3" s="171" t="s">
        <v>44</v>
      </c>
      <c r="L3" s="172"/>
      <c r="M3" s="172"/>
      <c r="N3" s="173"/>
      <c r="O3" s="171" t="s">
        <v>45</v>
      </c>
      <c r="P3" s="172"/>
      <c r="Q3" s="172"/>
      <c r="R3" s="173"/>
      <c r="S3" s="169" t="s">
        <v>32</v>
      </c>
      <c r="T3" s="169" t="s">
        <v>33</v>
      </c>
    </row>
    <row r="4" spans="1:28" ht="86.25" customHeight="1" thickBot="1">
      <c r="A4" s="170"/>
      <c r="B4" s="170"/>
      <c r="C4" s="24" t="s">
        <v>34</v>
      </c>
      <c r="D4" s="24" t="s">
        <v>35</v>
      </c>
      <c r="E4" s="24" t="s">
        <v>36</v>
      </c>
      <c r="F4" s="24" t="s">
        <v>37</v>
      </c>
      <c r="G4" s="24" t="s">
        <v>34</v>
      </c>
      <c r="H4" s="24" t="s">
        <v>35</v>
      </c>
      <c r="I4" s="24" t="s">
        <v>36</v>
      </c>
      <c r="J4" s="24" t="s">
        <v>37</v>
      </c>
      <c r="K4" s="24" t="s">
        <v>34</v>
      </c>
      <c r="L4" s="24" t="s">
        <v>35</v>
      </c>
      <c r="M4" s="24" t="s">
        <v>36</v>
      </c>
      <c r="N4" s="19" t="s">
        <v>37</v>
      </c>
      <c r="O4" s="24" t="s">
        <v>34</v>
      </c>
      <c r="P4" s="24" t="s">
        <v>35</v>
      </c>
      <c r="Q4" s="24" t="s">
        <v>36</v>
      </c>
      <c r="R4" s="24" t="s">
        <v>37</v>
      </c>
      <c r="S4" s="170"/>
      <c r="T4" s="170"/>
      <c r="U4" s="17">
        <v>28</v>
      </c>
      <c r="V4" s="17">
        <v>32</v>
      </c>
      <c r="W4" s="17" t="s">
        <v>38</v>
      </c>
      <c r="X4" s="17" t="s">
        <v>39</v>
      </c>
      <c r="Y4" s="17" t="s">
        <v>40</v>
      </c>
      <c r="AB4" s="17" t="s">
        <v>46</v>
      </c>
    </row>
    <row r="5" spans="1:20" ht="15" thickBot="1">
      <c r="A5" s="118">
        <v>1</v>
      </c>
      <c r="B5" s="117">
        <v>2</v>
      </c>
      <c r="C5" s="117">
        <v>3</v>
      </c>
      <c r="D5" s="117">
        <v>4</v>
      </c>
      <c r="E5" s="117">
        <v>5</v>
      </c>
      <c r="F5" s="117">
        <v>6</v>
      </c>
      <c r="G5" s="117">
        <v>7</v>
      </c>
      <c r="H5" s="117">
        <v>8</v>
      </c>
      <c r="I5" s="117">
        <v>9</v>
      </c>
      <c r="J5" s="117">
        <v>10</v>
      </c>
      <c r="K5" s="117">
        <v>11</v>
      </c>
      <c r="L5" s="117">
        <v>12</v>
      </c>
      <c r="M5" s="117">
        <v>13</v>
      </c>
      <c r="N5" s="138">
        <v>14</v>
      </c>
      <c r="O5" s="117">
        <v>15</v>
      </c>
      <c r="P5" s="117">
        <v>16</v>
      </c>
      <c r="Q5" s="117">
        <v>17</v>
      </c>
      <c r="R5" s="117">
        <v>18</v>
      </c>
      <c r="S5" s="117">
        <v>19</v>
      </c>
      <c r="T5" s="18">
        <v>20</v>
      </c>
    </row>
    <row r="6" spans="1:34" ht="145.5" customHeight="1" thickBot="1">
      <c r="A6" s="120">
        <v>1</v>
      </c>
      <c r="B6" s="121" t="s">
        <v>226</v>
      </c>
      <c r="C6" s="121"/>
      <c r="D6" s="121"/>
      <c r="E6" s="122"/>
      <c r="F6" s="120">
        <v>0.6035087719298246</v>
      </c>
      <c r="G6" s="120"/>
      <c r="H6" s="120"/>
      <c r="I6" s="122"/>
      <c r="J6" s="120">
        <v>0.2953896368829049</v>
      </c>
      <c r="K6" s="120"/>
      <c r="L6" s="120"/>
      <c r="M6" s="120"/>
      <c r="N6" s="137">
        <v>0.03671970624235006</v>
      </c>
      <c r="O6" s="120"/>
      <c r="P6" s="120"/>
      <c r="Q6" s="120"/>
      <c r="R6" s="123">
        <v>0.06119951040391677</v>
      </c>
      <c r="S6" s="120">
        <f>23/2451</f>
        <v>0.009383924928600572</v>
      </c>
      <c r="T6" s="119" t="s">
        <v>41</v>
      </c>
      <c r="U6" s="17">
        <v>850</v>
      </c>
      <c r="V6" s="17">
        <v>13.4</v>
      </c>
      <c r="W6" s="17">
        <v>11549</v>
      </c>
      <c r="X6" s="17">
        <v>0.9862325742488527</v>
      </c>
      <c r="Y6" s="17">
        <v>0.07359944583946662</v>
      </c>
      <c r="Z6" s="17">
        <v>6</v>
      </c>
      <c r="AG6" s="17">
        <v>0.014279885760913913</v>
      </c>
      <c r="AH6" s="17">
        <v>0.0142798857609139</v>
      </c>
    </row>
    <row r="9" ht="15" thickBot="1"/>
    <row r="10" ht="15" thickBot="1">
      <c r="S10" s="120"/>
    </row>
  </sheetData>
  <sheetProtection/>
  <mergeCells count="9">
    <mergeCell ref="A1:T1"/>
    <mergeCell ref="A3:A4"/>
    <mergeCell ref="B3:B4"/>
    <mergeCell ref="C3:F3"/>
    <mergeCell ref="G3:J3"/>
    <mergeCell ref="K3:N3"/>
    <mergeCell ref="O3:R3"/>
    <mergeCell ref="S3:S4"/>
    <mergeCell ref="T3:T4"/>
  </mergeCells>
  <printOptions/>
  <pageMargins left="0.7086614173228347" right="0.1968503937007874" top="0.3937007874015748" bottom="0.3937007874015748" header="0.31496062992125984" footer="0.31496062992125984"/>
  <pageSetup fitToHeight="2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A19" sqref="A19"/>
    </sheetView>
  </sheetViews>
  <sheetFormatPr defaultColWidth="9.140625" defaultRowHeight="15"/>
  <sheetData>
    <row r="1" ht="15">
      <c r="A1" s="40" t="s">
        <v>105</v>
      </c>
    </row>
    <row r="3" ht="15">
      <c r="A3" t="s">
        <v>232</v>
      </c>
    </row>
    <row r="4" ht="15">
      <c r="A4" t="s">
        <v>228</v>
      </c>
    </row>
    <row r="5" ht="15">
      <c r="A5" t="s">
        <v>229</v>
      </c>
    </row>
    <row r="6" ht="15">
      <c r="A6" t="s">
        <v>230</v>
      </c>
    </row>
    <row r="7" ht="15">
      <c r="A7" t="s">
        <v>238</v>
      </c>
    </row>
    <row r="8" ht="15">
      <c r="A8" t="s">
        <v>234</v>
      </c>
    </row>
    <row r="9" ht="15">
      <c r="A9" t="s">
        <v>231</v>
      </c>
    </row>
    <row r="10" ht="15">
      <c r="A10" t="s">
        <v>233</v>
      </c>
    </row>
    <row r="11" ht="15">
      <c r="A11" t="s">
        <v>235</v>
      </c>
    </row>
    <row r="12" ht="15">
      <c r="A12" t="s">
        <v>236</v>
      </c>
    </row>
    <row r="13" ht="15">
      <c r="A13" t="s">
        <v>237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5" sqref="B15"/>
    </sheetView>
  </sheetViews>
  <sheetFormatPr defaultColWidth="9.140625" defaultRowHeight="15"/>
  <sheetData>
    <row r="1" ht="15">
      <c r="A1" s="40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U7"/>
  <sheetViews>
    <sheetView view="pageBreakPreview" zoomScaleNormal="115" zoomScaleSheetLayoutView="100" zoomScalePageLayoutView="0" workbookViewId="0" topLeftCell="A1">
      <selection activeCell="F6" sqref="F6"/>
    </sheetView>
  </sheetViews>
  <sheetFormatPr defaultColWidth="9.140625" defaultRowHeight="15"/>
  <cols>
    <col min="1" max="1" width="14.8515625" style="47" customWidth="1"/>
    <col min="2" max="2" width="22.00390625" style="47" bestFit="1" customWidth="1"/>
    <col min="3" max="4" width="10.7109375" style="47" customWidth="1"/>
    <col min="5" max="6" width="10.7109375" style="50" customWidth="1"/>
    <col min="7" max="8" width="10.7109375" style="47" customWidth="1"/>
    <col min="9" max="20" width="10.7109375" style="50" customWidth="1"/>
    <col min="21" max="21" width="20.7109375" style="47" customWidth="1"/>
    <col min="22" max="16384" width="9.140625" style="47" customWidth="1"/>
  </cols>
  <sheetData>
    <row r="1" spans="1:21" ht="90.75" customHeight="1">
      <c r="A1" s="174" t="s">
        <v>167</v>
      </c>
      <c r="B1" s="174"/>
      <c r="C1" s="174"/>
      <c r="D1" s="174"/>
      <c r="E1" s="174"/>
      <c r="F1" s="174"/>
      <c r="G1" s="174"/>
      <c r="H1" s="174"/>
      <c r="I1" s="174"/>
      <c r="J1" s="174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</row>
    <row r="2" spans="1:12" ht="12.75">
      <c r="A2" s="48"/>
      <c r="B2" s="48"/>
      <c r="C2" s="48"/>
      <c r="D2" s="49"/>
      <c r="E2" s="49"/>
      <c r="F2" s="49"/>
      <c r="G2" s="49"/>
      <c r="H2" s="49"/>
      <c r="I2" s="48"/>
      <c r="J2" s="48"/>
      <c r="K2" s="47"/>
      <c r="L2" s="47"/>
    </row>
    <row r="3" spans="1:6" ht="12.75">
      <c r="A3" s="175" t="s">
        <v>218</v>
      </c>
      <c r="B3" s="175"/>
      <c r="C3" s="175"/>
      <c r="D3" s="175"/>
      <c r="E3" s="175"/>
      <c r="F3" s="175"/>
    </row>
    <row r="4" spans="1:6" ht="13.5" thickBot="1">
      <c r="A4" s="48"/>
      <c r="B4" s="48"/>
      <c r="C4" s="48"/>
      <c r="D4" s="48"/>
      <c r="E4" s="49"/>
      <c r="F4" s="48"/>
    </row>
    <row r="5" spans="1:6" ht="64.5" thickBot="1">
      <c r="A5" s="51" t="s">
        <v>126</v>
      </c>
      <c r="B5" s="52" t="s">
        <v>127</v>
      </c>
      <c r="C5" s="52" t="s">
        <v>128</v>
      </c>
      <c r="D5" s="53" t="s">
        <v>129</v>
      </c>
      <c r="E5" s="52" t="s">
        <v>130</v>
      </c>
      <c r="F5" s="52" t="s">
        <v>131</v>
      </c>
    </row>
    <row r="6" spans="1:6" ht="38.25">
      <c r="A6" s="54" t="s">
        <v>219</v>
      </c>
      <c r="B6" s="55" t="s">
        <v>220</v>
      </c>
      <c r="C6" s="56">
        <v>6300</v>
      </c>
      <c r="D6" s="57">
        <f>C6*0.85</f>
        <v>5355</v>
      </c>
      <c r="E6" s="58">
        <v>5355</v>
      </c>
      <c r="F6" s="112">
        <f>(D6*(100-10))/100</f>
        <v>4819.5</v>
      </c>
    </row>
    <row r="7" spans="1:6" ht="12.75">
      <c r="A7" s="59"/>
      <c r="B7" s="55" t="s">
        <v>122</v>
      </c>
      <c r="C7" s="60">
        <f>SUM(C6:C6)</f>
        <v>6300</v>
      </c>
      <c r="D7" s="57">
        <f>SUM(D6:D6)</f>
        <v>5355</v>
      </c>
      <c r="E7" s="57">
        <f>SUM(E6:E6)</f>
        <v>5355</v>
      </c>
      <c r="F7" s="61">
        <f>SUM(F6:F6)</f>
        <v>4819.5</v>
      </c>
    </row>
  </sheetData>
  <sheetProtection/>
  <mergeCells count="2">
    <mergeCell ref="A1:J1"/>
    <mergeCell ref="A3:F3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landscape" paperSize="9" scale="60" r:id="rId1"/>
  <headerFooter alignWithMargins="0">
    <oddFooter>&amp;LСведения о резерве мощности&amp;RСтраница 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Лядов Игорь Александрович</dc:creator>
  <cp:keywords/>
  <dc:description/>
  <cp:lastModifiedBy>Лядов Игорь Александрович</cp:lastModifiedBy>
  <cp:lastPrinted>2017-11-29T10:26:58Z</cp:lastPrinted>
  <dcterms:created xsi:type="dcterms:W3CDTF">2016-03-21T08:26:19Z</dcterms:created>
  <dcterms:modified xsi:type="dcterms:W3CDTF">2020-04-07T06:02:06Z</dcterms:modified>
  <cp:category/>
  <cp:version/>
  <cp:contentType/>
  <cp:contentStatus/>
</cp:coreProperties>
</file>